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0320" windowHeight="8175" firstSheet="3" activeTab="5"/>
  </bookViews>
  <sheets>
    <sheet name="Záradék" sheetId="7" r:id="rId1"/>
    <sheet name="Összesítő" sheetId="6" r:id="rId2"/>
    <sheet name="Irtás, föld- és sziklamunka" sheetId="5" r:id="rId3"/>
    <sheet name="Útburkolatalap és makadámburkol" sheetId="4" r:id="rId4"/>
    <sheet name="Bitumenes alap és makadámburkol" sheetId="2" r:id="rId5"/>
    <sheet name="Egyéb járulékos munkák" sheetId="1" r:id="rId6"/>
  </sheets>
  <calcPr calcId="124519"/>
</workbook>
</file>

<file path=xl/calcChain.xml><?xml version="1.0" encoding="utf-8"?>
<calcChain xmlns="http://schemas.openxmlformats.org/spreadsheetml/2006/main">
  <c r="I2" i="1"/>
  <c r="I15"/>
  <c r="C5" i="6"/>
  <c r="D25" i="7"/>
  <c r="H2" i="1"/>
  <c r="I8" i="5"/>
  <c r="H8"/>
  <c r="I6"/>
  <c r="H6"/>
  <c r="H12" i="1"/>
  <c r="I12"/>
  <c r="I10"/>
  <c r="H10"/>
  <c r="I8"/>
  <c r="H8"/>
  <c r="I6"/>
  <c r="H6"/>
  <c r="I18" i="5"/>
  <c r="H18"/>
  <c r="I4"/>
  <c r="H4"/>
  <c r="I2"/>
  <c r="I24"/>
  <c r="C2" i="6"/>
  <c r="H2" i="5"/>
  <c r="A25" i="7"/>
  <c r="I4" i="1"/>
  <c r="H4"/>
  <c r="H15"/>
  <c r="B5" i="6"/>
  <c r="C25" i="7" s="1"/>
  <c r="I6" i="2"/>
  <c r="H6"/>
  <c r="I3"/>
  <c r="H3"/>
  <c r="H9"/>
  <c r="B4" i="6"/>
  <c r="I3" i="4"/>
  <c r="I5"/>
  <c r="C3" i="6"/>
  <c r="H3" i="4"/>
  <c r="H5"/>
  <c r="B3" i="6"/>
  <c r="I22" i="5"/>
  <c r="H22"/>
  <c r="I20"/>
  <c r="H20"/>
  <c r="I16"/>
  <c r="H16"/>
  <c r="I14"/>
  <c r="H14"/>
  <c r="I12"/>
  <c r="H12"/>
  <c r="H24"/>
  <c r="B2" i="6"/>
  <c r="I10" i="5"/>
  <c r="H10"/>
  <c r="I9" i="2"/>
  <c r="C4" i="6"/>
  <c r="C6"/>
  <c r="D24" i="7"/>
  <c r="D26" s="1"/>
  <c r="C24"/>
  <c r="C26" s="1"/>
  <c r="C27" s="1"/>
  <c r="B6" i="6"/>
  <c r="C29" i="7" l="1"/>
  <c r="C28"/>
</calcChain>
</file>

<file path=xl/sharedStrings.xml><?xml version="1.0" encoding="utf-8"?>
<sst xmlns="http://schemas.openxmlformats.org/spreadsheetml/2006/main" count="137" uniqueCount="79">
  <si>
    <t>Munkanem megnevezése</t>
  </si>
  <si>
    <t>Anyag összege</t>
  </si>
  <si>
    <t>Díj összege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</si>
  <si>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</si>
  <si>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</si>
  <si>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</si>
  <si>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</si>
  <si>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</si>
  <si>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</si>
  <si>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</si>
  <si>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</si>
  <si>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</si>
  <si>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21-004-4.1.2-0120221</t>
  </si>
  <si>
    <t>m3</t>
  </si>
  <si>
    <t>Talajjavító réteg készítése vonalas létesítményeknél, 3,00 m szélességig vagy építményen belül, osztályozatlan kavicsból Nyers homokos kavics NHK 0/125 S-TO Ártánd</t>
  </si>
  <si>
    <t>21-004-5.1.1.1</t>
  </si>
  <si>
    <t>m2</t>
  </si>
  <si>
    <t>Tükörkészítés tömörítéssel sík felületen gépi erővel, kiegészítő kézi munkával talajosztály: I-IV.</t>
  </si>
  <si>
    <t>21-004-6.1</t>
  </si>
  <si>
    <t>Padkarendezés gépi erővel, kiegészítő kézi munkával, I-IV. oszt. talajban, vastagság 10,0 cm-ig</t>
  </si>
  <si>
    <t>21-007-2.1.1.2.9-0990001</t>
  </si>
  <si>
    <t>Földkitermelés bevágásban vagy anyagnyerő helyen és töltés- vagy depóniakészítés tömörítés nélkül, gépi erővel, 18%-os terephajlásig, I-IV. oszt. talajban, szállítással, 8000-10000 m között</t>
  </si>
  <si>
    <t>21-008-2.1.3</t>
  </si>
  <si>
    <t>Tömörítés bármely tömörítési osztályban gépi erővel, nagy felületen, tömörségi fok: 95%</t>
  </si>
  <si>
    <t>21-008-3.1.1</t>
  </si>
  <si>
    <t>Simító hengerlés a földmű (tükör és padka) felületén, gépi erővel, 3,0 m szélességig</t>
  </si>
  <si>
    <t>Munkanem összesen:</t>
  </si>
  <si>
    <t>Irtás, föld- és sziklamunka</t>
  </si>
  <si>
    <t>61-001-1.2</t>
  </si>
  <si>
    <t>Makadám rendszerű útpálya és mechanikai stabilizáció bontása, géppel, hidraulikus bontófejjel</t>
  </si>
  <si>
    <t>61-004-1.1-0110517</t>
  </si>
  <si>
    <t>Szórt alap készítése, egy rétegben, 15-25 cm vastagságban, 4 cm hézagkitöltéssel, zúzottkőből vagy kohósalakkőből Nemes zúzottkő, NZ 55/100 Bazalt-Középkő, Uzsa</t>
  </si>
  <si>
    <t>Útburkolatalap és makadámburkolat készítése</t>
  </si>
  <si>
    <t>63-102-1.21.3.5-0750106</t>
  </si>
  <si>
    <t>63-102-1.31.3.3-0750206</t>
  </si>
  <si>
    <t>Bitumenes alap és makadámburkolat készítése</t>
  </si>
  <si>
    <t>db</t>
  </si>
  <si>
    <t>98-001-2-0000009</t>
  </si>
  <si>
    <t>Egyéb járulékos munkák</t>
  </si>
  <si>
    <t>Összesen:</t>
  </si>
  <si>
    <t xml:space="preserve">                                       </t>
  </si>
  <si>
    <t xml:space="preserve">                                                                              </t>
  </si>
  <si>
    <t>Költségvetés főösszesítő</t>
  </si>
  <si>
    <t>Megnevezés</t>
  </si>
  <si>
    <t>Anyagköltség</t>
  </si>
  <si>
    <t>Díjköltség</t>
  </si>
  <si>
    <t>1. Építmény közvetlen költségei</t>
  </si>
  <si>
    <t>1.1 Közvetlen önköltség összesen</t>
  </si>
  <si>
    <t>2.1 ÁFA vetítési alap</t>
  </si>
  <si>
    <t>2.2 Áfa</t>
  </si>
  <si>
    <t>3.  A munka ára</t>
  </si>
  <si>
    <t>Aláírás</t>
  </si>
  <si>
    <t>Meszes talajstabilizáció készítése</t>
  </si>
  <si>
    <t>21-001-1.2.2</t>
  </si>
  <si>
    <t>Egyes fák kitermelése tuskóirtással, legallyazással és darabolással, kézi szerszámokkal, III. oszt. talajban, törzsátmérő: 21-40 cm között</t>
  </si>
  <si>
    <t>21-001-6.2</t>
  </si>
  <si>
    <t>Bozót- és cserjeirtás, tövek átmérője 4,1-10,0 cm</t>
  </si>
  <si>
    <t>10 m2</t>
  </si>
  <si>
    <t>68-002-1.1-0020444</t>
  </si>
  <si>
    <t>Közúti jelző- és útbaigazító táblák fémanyagúoszlopainak elhelyezése betonalappal,földmunkával, I-IV. osztályú talajban, 89 mm átmérőjű alumínium oszlop, 1,5-5,5 m hosszú, előregyártott betonalappal Horganyzott tartóoszlop 89x2500</t>
  </si>
  <si>
    <t>68-002-2.3-0451144</t>
  </si>
  <si>
    <t>Közúti jelző- és útbaigazító táblák felszerelése, parkoló táblák, 1-1 bilincskészlettel Alumínium jelzőtábla, fényvisszaverő.</t>
  </si>
  <si>
    <t>68-003-1.3.1-0020302</t>
  </si>
  <si>
    <t>Útburkolati jelek készítése, oldószer nélküli termoplasztikus anyaggal, gépi jel Melegplasztik Sinojet Morvan</t>
  </si>
  <si>
    <t>Ideiglenes forgalomkorlátozás kiépítése</t>
  </si>
  <si>
    <t>munka</t>
  </si>
  <si>
    <t xml:space="preserve">Töltésépítés tömörítéssel, rézsüképzéssel helyszínen deponált </t>
  </si>
  <si>
    <t>K</t>
  </si>
  <si>
    <t>21-002-1.2</t>
  </si>
  <si>
    <t>Humuszos termőréteg, termőföld leszedése, terítése gépi erővel, 18%-os terephajlásig, bármilyen talajban, szállítással, 50,1-200,0 m között</t>
  </si>
  <si>
    <t>Humuszos terítése gépi erővel, 18%-os terephajlásig, bármilyen talajban, szállítással, 50,1-200,0 m között</t>
  </si>
  <si>
    <t>10 cm vtg</t>
  </si>
  <si>
    <t>Tarhos belterület - temető összekötő kerékpárút</t>
  </si>
  <si>
    <t xml:space="preserve"> Kelt:      2017 év november hó         </t>
  </si>
  <si>
    <t>Fő- és mellékutak bitumenes burkolatának készítése, hengerelt aszfalt kopóréteg készítése (AC), az alatta lévő réteg felületének előzetes letakarításával és bitumenes permetezéssel, 8 m szélességig, AC 8 kopó aszfaltkeverékből, 35-55 mm vastagságban</t>
  </si>
  <si>
    <t>terítve Kopóréteg AC8 kopó 50/70 típusú bitumennel, N igénybevételi kat. útszakaszok kopórétege, homokkal, zúzalékkal</t>
  </si>
  <si>
    <t>GYULAI KÖZ-TERV Kft.</t>
  </si>
  <si>
    <t>Fő- és mellékutak bitumenes burkolatának készítése, hengerelt aszfalt kötőréteg készítése (AC), az alapréteg szennyezettségének előzetes eltávolításával, bitumenemulziós permetezéssel, 8 méter szélességig, AC 11 kötő  aszfaltkeverékből, 50-80 mm</t>
  </si>
  <si>
    <t>vastagságban terítve Kötőréteg AC11 kötő  50/70,  típusú bitumennel, zúzott kővel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</si>
</sst>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0"/>
      <color theme="1"/>
      <name val="Times New Roman CE"/>
      <charset val="238"/>
    </font>
    <font>
      <b/>
      <sz val="10"/>
      <color theme="1"/>
      <name val="Times New Roman CE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3" fillId="0" borderId="2" xfId="0" applyFont="1" applyBorder="1" applyAlignment="1">
      <alignment vertical="top"/>
    </xf>
    <xf numFmtId="10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right" vertical="top" wrapText="1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Normá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29</xdr:row>
      <xdr:rowOff>104775</xdr:rowOff>
    </xdr:from>
    <xdr:to>
      <xdr:col>2</xdr:col>
      <xdr:colOff>742950</xdr:colOff>
      <xdr:row>32</xdr:row>
      <xdr:rowOff>190500</xdr:rowOff>
    </xdr:to>
    <xdr:pic>
      <xdr:nvPicPr>
        <xdr:cNvPr id="1027" name="Kép 1" descr="Tóth Gábo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38450" y="5905500"/>
          <a:ext cx="10477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opLeftCell="A16" workbookViewId="0">
      <selection activeCell="G35" sqref="G35"/>
    </sheetView>
  </sheetViews>
  <sheetFormatPr defaultRowHeight="15.75"/>
  <cols>
    <col min="1" max="1" width="36.42578125" style="10" customWidth="1"/>
    <col min="2" max="2" width="10.7109375" style="10" customWidth="1"/>
    <col min="3" max="4" width="15.7109375" style="10" customWidth="1"/>
    <col min="5" max="16384" width="9.140625" style="10"/>
  </cols>
  <sheetData>
    <row r="1" spans="1:4" s="14" customFormat="1">
      <c r="A1" s="23" t="s">
        <v>76</v>
      </c>
      <c r="B1" s="24"/>
      <c r="C1" s="24"/>
      <c r="D1" s="24"/>
    </row>
    <row r="2" spans="1:4" s="14" customFormat="1">
      <c r="A2" s="23"/>
      <c r="B2" s="24"/>
      <c r="C2" s="24"/>
      <c r="D2" s="24"/>
    </row>
    <row r="3" spans="1:4" s="15" customFormat="1">
      <c r="A3" s="25"/>
      <c r="B3" s="24"/>
      <c r="C3" s="24"/>
      <c r="D3" s="24"/>
    </row>
    <row r="4" spans="1:4">
      <c r="A4" s="26"/>
      <c r="B4" s="24"/>
      <c r="C4" s="24"/>
      <c r="D4" s="24"/>
    </row>
    <row r="5" spans="1:4" s="16" customFormat="1">
      <c r="A5" s="27"/>
      <c r="B5" s="24"/>
      <c r="C5" s="24"/>
      <c r="D5" s="24"/>
    </row>
    <row r="6" spans="1:4" s="16" customFormat="1">
      <c r="A6" s="27"/>
      <c r="B6" s="24"/>
      <c r="C6" s="24"/>
      <c r="D6" s="24"/>
    </row>
    <row r="7" spans="1:4" s="16" customFormat="1">
      <c r="A7" s="27"/>
      <c r="B7" s="24"/>
      <c r="C7" s="24"/>
      <c r="D7" s="24"/>
    </row>
    <row r="9" spans="1:4">
      <c r="A9" s="10" t="s">
        <v>72</v>
      </c>
      <c r="C9" s="10" t="s">
        <v>40</v>
      </c>
    </row>
    <row r="11" spans="1:4">
      <c r="C11" s="10" t="s">
        <v>73</v>
      </c>
    </row>
    <row r="12" spans="1:4">
      <c r="A12" s="10" t="s">
        <v>40</v>
      </c>
      <c r="C12" s="10" t="s">
        <v>40</v>
      </c>
    </row>
    <row r="13" spans="1:4">
      <c r="A13" s="10" t="s">
        <v>40</v>
      </c>
      <c r="C13" s="10" t="s">
        <v>40</v>
      </c>
    </row>
    <row r="14" spans="1:4">
      <c r="A14" s="10" t="s">
        <v>40</v>
      </c>
      <c r="C14" s="10" t="s">
        <v>40</v>
      </c>
    </row>
    <row r="15" spans="1:4">
      <c r="A15" s="10" t="s">
        <v>40</v>
      </c>
      <c r="C15" s="10" t="s">
        <v>40</v>
      </c>
    </row>
    <row r="16" spans="1:4">
      <c r="A16" s="10" t="s">
        <v>41</v>
      </c>
    </row>
    <row r="17" spans="1:4">
      <c r="A17" s="10" t="s">
        <v>41</v>
      </c>
    </row>
    <row r="18" spans="1:4">
      <c r="A18" s="10" t="s">
        <v>41</v>
      </c>
    </row>
    <row r="19" spans="1:4">
      <c r="A19" s="10" t="s">
        <v>41</v>
      </c>
    </row>
    <row r="20" spans="1:4">
      <c r="A20" s="10" t="s">
        <v>41</v>
      </c>
    </row>
    <row r="22" spans="1:4">
      <c r="A22" s="28" t="s">
        <v>42</v>
      </c>
      <c r="B22" s="29"/>
      <c r="C22" s="29"/>
      <c r="D22" s="29"/>
    </row>
    <row r="23" spans="1:4">
      <c r="A23" s="17" t="s">
        <v>43</v>
      </c>
      <c r="B23" s="17"/>
      <c r="C23" s="20" t="s">
        <v>44</v>
      </c>
      <c r="D23" s="20" t="s">
        <v>45</v>
      </c>
    </row>
    <row r="24" spans="1:4">
      <c r="A24" s="10" t="s">
        <v>46</v>
      </c>
      <c r="C24" s="10">
        <f>ROUND(SUM(Összesítő!B2:B4),0)</f>
        <v>0</v>
      </c>
      <c r="D24" s="10">
        <f>ROUND(SUM(Összesítő!C2:C4),0)</f>
        <v>0</v>
      </c>
    </row>
    <row r="25" spans="1:4">
      <c r="A25" s="17" t="str">
        <f>Összesítő!A5</f>
        <v>Egyéb járulékos munkák</v>
      </c>
      <c r="B25" s="17"/>
      <c r="C25" s="17">
        <f>ROUND(Összesítő!B5,0)</f>
        <v>0</v>
      </c>
      <c r="D25" s="17">
        <f>ROUND(Összesítő!C5,0)</f>
        <v>0</v>
      </c>
    </row>
    <row r="26" spans="1:4">
      <c r="A26" s="17" t="s">
        <v>47</v>
      </c>
      <c r="B26" s="17"/>
      <c r="C26" s="17">
        <f>ROUND(C24+C25,0)</f>
        <v>0</v>
      </c>
      <c r="D26" s="17">
        <f>ROUND(D24+D25,0)</f>
        <v>0</v>
      </c>
    </row>
    <row r="27" spans="1:4">
      <c r="A27" s="10" t="s">
        <v>48</v>
      </c>
      <c r="C27" s="30">
        <f>ROUND(C26+D26,0)</f>
        <v>0</v>
      </c>
      <c r="D27" s="30"/>
    </row>
    <row r="28" spans="1:4">
      <c r="A28" s="17" t="s">
        <v>49</v>
      </c>
      <c r="B28" s="18">
        <v>0.27</v>
      </c>
      <c r="C28" s="31">
        <f>ROUND(C27*B28,0)</f>
        <v>0</v>
      </c>
      <c r="D28" s="31"/>
    </row>
    <row r="29" spans="1:4">
      <c r="A29" s="17" t="s">
        <v>50</v>
      </c>
      <c r="B29" s="17"/>
      <c r="C29" s="32">
        <f>ROUND(C27+C28,0)</f>
        <v>0</v>
      </c>
      <c r="D29" s="32"/>
    </row>
    <row r="35" spans="1:3">
      <c r="A35" s="19"/>
      <c r="B35" s="30" t="s">
        <v>51</v>
      </c>
      <c r="C35" s="30"/>
    </row>
    <row r="36" spans="1:3">
      <c r="A36" s="19"/>
    </row>
    <row r="37" spans="1:3">
      <c r="A37" s="19"/>
    </row>
  </sheetData>
  <mergeCells count="12">
    <mergeCell ref="A7:D7"/>
    <mergeCell ref="A22:D22"/>
    <mergeCell ref="C27:D27"/>
    <mergeCell ref="C28:D28"/>
    <mergeCell ref="C29:D29"/>
    <mergeCell ref="B35:C35"/>
    <mergeCell ref="A1:D1"/>
    <mergeCell ref="A2:D2"/>
    <mergeCell ref="A3:D3"/>
    <mergeCell ref="A4:D4"/>
    <mergeCell ref="A5:D5"/>
    <mergeCell ref="A6:D6"/>
  </mergeCells>
  <pageMargins left="1" right="1" top="1" bottom="1" header="0.41666666666666669" footer="0.41666666666666669"/>
  <pageSetup paperSize="9" orientation="portrait" useFirstPageNumber="1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F19" sqref="F19"/>
    </sheetView>
  </sheetViews>
  <sheetFormatPr defaultRowHeight="15.75"/>
  <cols>
    <col min="1" max="1" width="36.42578125" style="11" customWidth="1"/>
    <col min="2" max="3" width="20.7109375" style="11" customWidth="1"/>
    <col min="4" max="16384" width="9.140625" style="11"/>
  </cols>
  <sheetData>
    <row r="1" spans="1:3" s="12" customFormat="1">
      <c r="A1" s="12" t="s">
        <v>0</v>
      </c>
      <c r="B1" s="13" t="s">
        <v>1</v>
      </c>
      <c r="C1" s="13" t="s">
        <v>2</v>
      </c>
    </row>
    <row r="2" spans="1:3">
      <c r="A2" s="11" t="s">
        <v>27</v>
      </c>
      <c r="B2" s="11">
        <f>'Irtás, föld- és sziklamunka'!H24</f>
        <v>0</v>
      </c>
      <c r="C2" s="11">
        <f>'Irtás, föld- és sziklamunka'!I24</f>
        <v>0</v>
      </c>
    </row>
    <row r="3" spans="1:3" ht="31.5">
      <c r="A3" s="11" t="s">
        <v>32</v>
      </c>
      <c r="B3" s="11">
        <f>'Útburkolatalap és makadámburkol'!H5</f>
        <v>0</v>
      </c>
      <c r="C3" s="11">
        <f>'Útburkolatalap és makadámburkol'!I5</f>
        <v>0</v>
      </c>
    </row>
    <row r="4" spans="1:3" ht="31.5">
      <c r="A4" s="11" t="s">
        <v>35</v>
      </c>
      <c r="B4" s="11">
        <f>'Bitumenes alap és makadámburkol'!H9</f>
        <v>0</v>
      </c>
      <c r="C4" s="11">
        <f>'Bitumenes alap és makadámburkol'!I9</f>
        <v>0</v>
      </c>
    </row>
    <row r="5" spans="1:3">
      <c r="A5" s="11" t="s">
        <v>38</v>
      </c>
      <c r="B5" s="11">
        <f>'Egyéb járulékos munkák'!H15</f>
        <v>0</v>
      </c>
      <c r="C5" s="11">
        <f>'Egyéb járulékos munkák'!I15</f>
        <v>0</v>
      </c>
    </row>
    <row r="6" spans="1:3" s="12" customFormat="1">
      <c r="A6" s="12" t="s">
        <v>39</v>
      </c>
      <c r="B6" s="12">
        <f>ROUND(SUM(B2:B5),0)</f>
        <v>0</v>
      </c>
      <c r="C6" s="12">
        <f>ROUND(SUM(C2:C5), 0)</f>
        <v>0</v>
      </c>
    </row>
  </sheetData>
  <pageMargins left="1" right="1" top="1" bottom="1" header="0.41666666666666669" footer="0.41666666666666669"/>
  <pageSetup paperSize="9" orientation="portrait" useFirstPageNumber="1" horizontalDpi="4294967293" verticalDpi="0" r:id="rId1"/>
  <headerFooter>
    <oddHeader>&amp;C&amp;"Times New Roman,bold"&amp;12Munkanem összesítő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24"/>
  <sheetViews>
    <sheetView topLeftCell="A13" workbookViewId="0">
      <selection activeCell="K15" sqref="K15"/>
    </sheetView>
  </sheetViews>
  <sheetFormatPr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9.14062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s="4" customFormat="1" ht="51">
      <c r="A2" s="8">
        <v>1</v>
      </c>
      <c r="B2" s="1" t="s">
        <v>53</v>
      </c>
      <c r="C2" s="2" t="s">
        <v>54</v>
      </c>
      <c r="D2" s="6">
        <v>100</v>
      </c>
      <c r="E2" s="1" t="s">
        <v>36</v>
      </c>
      <c r="F2" s="6"/>
      <c r="G2" s="6"/>
      <c r="H2" s="6">
        <f>ROUND(D2*F2, 0)</f>
        <v>0</v>
      </c>
      <c r="I2" s="6">
        <f>ROUND(D2*G2, 0)</f>
        <v>0</v>
      </c>
    </row>
    <row r="3" spans="1:9" s="4" customFormat="1">
      <c r="A3" s="8"/>
      <c r="B3" s="1"/>
      <c r="C3" s="1"/>
      <c r="D3" s="6"/>
      <c r="E3" s="1"/>
      <c r="F3" s="6"/>
      <c r="G3" s="6"/>
      <c r="H3" s="6"/>
      <c r="I3" s="6"/>
    </row>
    <row r="4" spans="1:9" s="4" customFormat="1" ht="25.5">
      <c r="A4" s="8">
        <v>2</v>
      </c>
      <c r="B4" s="1" t="s">
        <v>55</v>
      </c>
      <c r="C4" s="2" t="s">
        <v>56</v>
      </c>
      <c r="D4" s="6">
        <v>290</v>
      </c>
      <c r="E4" s="1" t="s">
        <v>57</v>
      </c>
      <c r="F4" s="6"/>
      <c r="G4" s="6"/>
      <c r="H4" s="6">
        <f>ROUND(D4*F4, 0)</f>
        <v>0</v>
      </c>
      <c r="I4" s="6">
        <f>ROUND(D4*G4, 0)</f>
        <v>0</v>
      </c>
    </row>
    <row r="5" spans="1:9" s="4" customFormat="1">
      <c r="A5" s="21"/>
      <c r="B5" s="9"/>
      <c r="C5" s="9"/>
      <c r="D5" s="22"/>
      <c r="E5" s="9"/>
      <c r="F5" s="22"/>
      <c r="G5" s="22"/>
      <c r="H5" s="22"/>
      <c r="I5" s="22"/>
    </row>
    <row r="6" spans="1:9" s="4" customFormat="1" ht="51">
      <c r="A6" s="8">
        <v>3</v>
      </c>
      <c r="B6" s="1" t="s">
        <v>68</v>
      </c>
      <c r="C6" s="2" t="s">
        <v>69</v>
      </c>
      <c r="D6" s="6">
        <v>1670</v>
      </c>
      <c r="E6" s="1" t="s">
        <v>13</v>
      </c>
      <c r="F6" s="6"/>
      <c r="G6" s="6"/>
      <c r="H6" s="6">
        <f>ROUND(D6*F6, 0)</f>
        <v>0</v>
      </c>
      <c r="I6" s="6">
        <f>ROUND(D6*G6, 0)</f>
        <v>0</v>
      </c>
    </row>
    <row r="7" spans="1:9" s="4" customFormat="1">
      <c r="A7" s="21"/>
      <c r="B7" s="9"/>
      <c r="C7" s="9"/>
      <c r="D7" s="22"/>
      <c r="E7" s="9"/>
      <c r="F7" s="22"/>
      <c r="G7" s="22"/>
      <c r="H7" s="22"/>
      <c r="I7" s="22"/>
    </row>
    <row r="8" spans="1:9" s="4" customFormat="1" ht="38.25">
      <c r="A8" s="8">
        <v>4</v>
      </c>
      <c r="B8" s="1"/>
      <c r="C8" s="2" t="s">
        <v>70</v>
      </c>
      <c r="D8" s="6">
        <v>1180</v>
      </c>
      <c r="E8" s="1" t="s">
        <v>13</v>
      </c>
      <c r="F8" s="6"/>
      <c r="G8" s="6"/>
      <c r="H8" s="6">
        <f>ROUND(D8*F8, 0)</f>
        <v>0</v>
      </c>
      <c r="I8" s="6">
        <f>ROUND(D8*G8, 0)</f>
        <v>0</v>
      </c>
    </row>
    <row r="9" spans="1:9" s="4" customFormat="1">
      <c r="A9" s="8"/>
      <c r="B9" s="1"/>
      <c r="C9" s="2" t="s">
        <v>71</v>
      </c>
      <c r="D9" s="6"/>
      <c r="E9" s="1"/>
      <c r="F9" s="6"/>
      <c r="G9" s="6"/>
      <c r="H9" s="6"/>
      <c r="I9" s="6"/>
    </row>
    <row r="10" spans="1:9" ht="63.75">
      <c r="A10" s="8">
        <v>5</v>
      </c>
      <c r="B10" s="1" t="s">
        <v>12</v>
      </c>
      <c r="C10" s="2" t="s">
        <v>14</v>
      </c>
      <c r="D10" s="6">
        <v>360</v>
      </c>
      <c r="E10" s="1" t="s">
        <v>13</v>
      </c>
      <c r="H10" s="6">
        <f>ROUND(D10*F10, 0)</f>
        <v>0</v>
      </c>
      <c r="I10" s="6">
        <f>ROUND(D10*G10, 0)</f>
        <v>0</v>
      </c>
    </row>
    <row r="12" spans="1:9" ht="38.25">
      <c r="A12" s="8">
        <v>6</v>
      </c>
      <c r="B12" s="1" t="s">
        <v>15</v>
      </c>
      <c r="C12" s="2" t="s">
        <v>17</v>
      </c>
      <c r="D12" s="6">
        <v>3600</v>
      </c>
      <c r="E12" s="1" t="s">
        <v>16</v>
      </c>
      <c r="H12" s="6">
        <f>ROUND(D12*F12, 0)</f>
        <v>0</v>
      </c>
      <c r="I12" s="6">
        <f>ROUND(D12*G12, 0)</f>
        <v>0</v>
      </c>
    </row>
    <row r="14" spans="1:9" ht="38.25">
      <c r="A14" s="8">
        <v>7</v>
      </c>
      <c r="B14" s="1" t="s">
        <v>18</v>
      </c>
      <c r="C14" s="2" t="s">
        <v>19</v>
      </c>
      <c r="D14" s="6">
        <v>1050</v>
      </c>
      <c r="E14" s="1" t="s">
        <v>16</v>
      </c>
      <c r="H14" s="6">
        <f>ROUND(D14*F14, 0)</f>
        <v>0</v>
      </c>
      <c r="I14" s="6">
        <f>ROUND(D14*G14, 0)</f>
        <v>0</v>
      </c>
    </row>
    <row r="16" spans="1:9" ht="63.75">
      <c r="A16" s="8">
        <v>8</v>
      </c>
      <c r="B16" s="1" t="s">
        <v>20</v>
      </c>
      <c r="C16" s="2" t="s">
        <v>21</v>
      </c>
      <c r="D16" s="6">
        <v>1004</v>
      </c>
      <c r="E16" s="1" t="s">
        <v>13</v>
      </c>
      <c r="H16" s="6">
        <f>ROUND(D16*F16, 0)</f>
        <v>0</v>
      </c>
      <c r="I16" s="6">
        <f>ROUND(D16*G16, 0)</f>
        <v>0</v>
      </c>
    </row>
    <row r="18" spans="1:9" ht="38.25">
      <c r="A18" s="8">
        <v>9</v>
      </c>
      <c r="B18" s="1" t="s">
        <v>20</v>
      </c>
      <c r="C18" s="2" t="s">
        <v>66</v>
      </c>
      <c r="D18" s="6">
        <v>567</v>
      </c>
      <c r="E18" s="1" t="s">
        <v>13</v>
      </c>
      <c r="H18" s="6">
        <f>ROUND(D18*F18, 0)</f>
        <v>0</v>
      </c>
      <c r="I18" s="6">
        <f>ROUND(D18*G18, 0)</f>
        <v>0</v>
      </c>
    </row>
    <row r="20" spans="1:9" ht="25.5">
      <c r="A20" s="8">
        <v>10</v>
      </c>
      <c r="B20" s="1" t="s">
        <v>22</v>
      </c>
      <c r="C20" s="2" t="s">
        <v>23</v>
      </c>
      <c r="D20" s="6">
        <v>6304</v>
      </c>
      <c r="E20" s="1" t="s">
        <v>13</v>
      </c>
      <c r="H20" s="6">
        <f>ROUND(D20*F20, 0)</f>
        <v>0</v>
      </c>
      <c r="I20" s="6">
        <f>ROUND(D20*G20, 0)</f>
        <v>0</v>
      </c>
    </row>
    <row r="22" spans="1:9" ht="25.5">
      <c r="A22" s="8">
        <v>11</v>
      </c>
      <c r="B22" s="1" t="s">
        <v>24</v>
      </c>
      <c r="C22" s="2" t="s">
        <v>25</v>
      </c>
      <c r="D22" s="6">
        <v>4550</v>
      </c>
      <c r="E22" s="1" t="s">
        <v>16</v>
      </c>
      <c r="H22" s="6">
        <f>ROUND(D22*F22, 0)</f>
        <v>0</v>
      </c>
      <c r="I22" s="6">
        <f>ROUND(D22*G22, 0)</f>
        <v>0</v>
      </c>
    </row>
    <row r="24" spans="1:9" s="9" customFormat="1">
      <c r="A24" s="7"/>
      <c r="B24" s="3"/>
      <c r="C24" s="3" t="s">
        <v>26</v>
      </c>
      <c r="D24" s="5"/>
      <c r="E24" s="3"/>
      <c r="F24" s="5"/>
      <c r="G24" s="5"/>
      <c r="H24" s="5">
        <f>ROUND(SUM(H2:H23),0)</f>
        <v>0</v>
      </c>
      <c r="I24" s="5">
        <f>ROUND(SUM(I2:I23),0)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horizontalDpi="4294967293" verticalDpi="0" r:id="rId1"/>
  <headerFooter>
    <oddHeader>&amp;L&amp;"Times New Roman CE,bold"&amp;10 Irtás, föld- és sziklamunka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5"/>
  <sheetViews>
    <sheetView workbookViewId="0">
      <selection activeCell="F3" sqref="F3:G3"/>
    </sheetView>
  </sheetViews>
  <sheetFormatPr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9.14062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3" spans="1:9" ht="51">
      <c r="A3" s="8">
        <v>2</v>
      </c>
      <c r="B3" s="1" t="s">
        <v>30</v>
      </c>
      <c r="C3" s="2" t="s">
        <v>31</v>
      </c>
      <c r="D3" s="6">
        <v>587</v>
      </c>
      <c r="E3" s="1" t="s">
        <v>13</v>
      </c>
      <c r="H3" s="6">
        <f>ROUND(D3*F3, 0)</f>
        <v>0</v>
      </c>
      <c r="I3" s="6">
        <f>ROUND(D3*G3, 0)</f>
        <v>0</v>
      </c>
    </row>
    <row r="5" spans="1:9" s="9" customFormat="1">
      <c r="A5" s="7"/>
      <c r="B5" s="3"/>
      <c r="C5" s="3" t="s">
        <v>26</v>
      </c>
      <c r="D5" s="5"/>
      <c r="E5" s="3"/>
      <c r="F5" s="5"/>
      <c r="G5" s="5"/>
      <c r="H5" s="5">
        <f>ROUND(SUM(H2:H4),0)</f>
        <v>0</v>
      </c>
      <c r="I5" s="5">
        <f>ROUND(SUM(I2:I4),0)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horizontalDpi="4294967293" verticalDpi="0" r:id="rId1"/>
  <headerFooter>
    <oddHeader>&amp;L&amp;"Times New Roman CE,bold"&amp;10 Útburkolatalap és makadámburkolat készítése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F3" sqref="F3:G6"/>
    </sheetView>
  </sheetViews>
  <sheetFormatPr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9.14062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3" spans="1:9" ht="89.25">
      <c r="A3" s="8">
        <v>2</v>
      </c>
      <c r="B3" s="1" t="s">
        <v>33</v>
      </c>
      <c r="C3" s="2" t="s">
        <v>77</v>
      </c>
      <c r="D3" s="6">
        <v>113</v>
      </c>
      <c r="E3" s="1" t="s">
        <v>13</v>
      </c>
      <c r="H3" s="6">
        <f>ROUND(D3*F3, 0)</f>
        <v>0</v>
      </c>
      <c r="I3" s="6">
        <f>ROUND(D3*G3, 0)</f>
        <v>0</v>
      </c>
    </row>
    <row r="4" spans="1:9" ht="25.5">
      <c r="C4" s="2" t="s">
        <v>78</v>
      </c>
    </row>
    <row r="6" spans="1:9" ht="76.5">
      <c r="A6" s="8">
        <v>3</v>
      </c>
      <c r="B6" s="1" t="s">
        <v>34</v>
      </c>
      <c r="C6" s="2" t="s">
        <v>74</v>
      </c>
      <c r="D6" s="6">
        <v>100</v>
      </c>
      <c r="E6" s="1" t="s">
        <v>13</v>
      </c>
      <c r="H6" s="6">
        <f>ROUND(D6*F6, 0)</f>
        <v>0</v>
      </c>
      <c r="I6" s="6">
        <f>ROUND(D6*G6, 0)</f>
        <v>0</v>
      </c>
    </row>
    <row r="7" spans="1:9" ht="38.25">
      <c r="C7" s="2" t="s">
        <v>75</v>
      </c>
    </row>
    <row r="9" spans="1:9" s="9" customFormat="1">
      <c r="A9" s="7"/>
      <c r="B9" s="3"/>
      <c r="C9" s="3" t="s">
        <v>26</v>
      </c>
      <c r="D9" s="5"/>
      <c r="E9" s="3"/>
      <c r="F9" s="5"/>
      <c r="G9" s="5"/>
      <c r="H9" s="5">
        <f>ROUND(SUM(H2:H8),0)</f>
        <v>0</v>
      </c>
      <c r="I9" s="5">
        <f>ROUND(SUM(I2:I8),0)</f>
        <v>0</v>
      </c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horizontalDpi="4294967293" verticalDpi="0" r:id="rId1"/>
  <headerFooter>
    <oddHeader>&amp;L&amp;"Times New Roman CE,bold"&amp;10 Bitumenes alap és makadámburkolat készítése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K10" sqref="K10"/>
    </sheetView>
  </sheetViews>
  <sheetFormatPr defaultRowHeight="12.75"/>
  <cols>
    <col min="1" max="1" width="4.28515625" style="8" customWidth="1"/>
    <col min="2" max="2" width="9.28515625" style="1" customWidth="1"/>
    <col min="3" max="3" width="36.7109375" style="1" customWidth="1"/>
    <col min="4" max="4" width="6.7109375" style="6" customWidth="1"/>
    <col min="5" max="5" width="6.7109375" style="1" customWidth="1"/>
    <col min="6" max="7" width="8.28515625" style="6" customWidth="1"/>
    <col min="8" max="9" width="10.28515625" style="6" customWidth="1"/>
    <col min="10" max="10" width="15.7109375" style="1" customWidth="1"/>
    <col min="11" max="16384" width="9.140625" style="1"/>
  </cols>
  <sheetData>
    <row r="1" spans="1:9" s="4" customFormat="1" ht="25.5">
      <c r="A1" s="7" t="s">
        <v>3</v>
      </c>
      <c r="B1" s="3" t="s">
        <v>4</v>
      </c>
      <c r="C1" s="3" t="s">
        <v>5</v>
      </c>
      <c r="D1" s="5" t="s">
        <v>6</v>
      </c>
      <c r="E1" s="3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 ht="38.25">
      <c r="A2" s="8">
        <v>1</v>
      </c>
      <c r="B2" s="1" t="s">
        <v>28</v>
      </c>
      <c r="C2" s="2" t="s">
        <v>29</v>
      </c>
      <c r="D2" s="6">
        <v>90</v>
      </c>
      <c r="E2" s="1" t="s">
        <v>13</v>
      </c>
      <c r="H2" s="6">
        <f>ROUND(D2*F2, 0)</f>
        <v>0</v>
      </c>
      <c r="I2" s="6">
        <f>ROUND(D2*G2, 0)</f>
        <v>0</v>
      </c>
    </row>
    <row r="3" spans="1:9">
      <c r="C3" s="2"/>
    </row>
    <row r="4" spans="1:9" ht="25.5">
      <c r="A4" s="8">
        <v>2</v>
      </c>
      <c r="B4" s="1" t="s">
        <v>37</v>
      </c>
      <c r="C4" s="2" t="s">
        <v>52</v>
      </c>
      <c r="D4" s="6">
        <v>640</v>
      </c>
      <c r="E4" s="1" t="s">
        <v>13</v>
      </c>
      <c r="H4" s="6">
        <f>ROUND(D4*F4, 0)</f>
        <v>0</v>
      </c>
      <c r="I4" s="6">
        <f>ROUND(D4*G4, 0)</f>
        <v>0</v>
      </c>
    </row>
    <row r="6" spans="1:9" ht="76.5">
      <c r="A6" s="8">
        <v>4</v>
      </c>
      <c r="B6" s="1" t="s">
        <v>58</v>
      </c>
      <c r="C6" s="2" t="s">
        <v>59</v>
      </c>
      <c r="D6" s="6">
        <v>19</v>
      </c>
      <c r="E6" s="1" t="s">
        <v>36</v>
      </c>
      <c r="H6" s="6">
        <f>ROUND(D6*F6, 0)</f>
        <v>0</v>
      </c>
      <c r="I6" s="6">
        <f>ROUND(D6*G6, 0)</f>
        <v>0</v>
      </c>
    </row>
    <row r="8" spans="1:9" ht="51">
      <c r="A8" s="8">
        <v>5</v>
      </c>
      <c r="B8" s="1" t="s">
        <v>60</v>
      </c>
      <c r="C8" s="2" t="s">
        <v>61</v>
      </c>
      <c r="D8" s="6">
        <v>23</v>
      </c>
      <c r="E8" s="1" t="s">
        <v>36</v>
      </c>
      <c r="H8" s="6">
        <f>ROUND(D8*F8, 0)</f>
        <v>0</v>
      </c>
      <c r="I8" s="6">
        <f>ROUND(D8*G8, 0)</f>
        <v>0</v>
      </c>
    </row>
    <row r="10" spans="1:9" ht="38.25">
      <c r="A10" s="8">
        <v>6</v>
      </c>
      <c r="B10" s="1" t="s">
        <v>62</v>
      </c>
      <c r="C10" s="2" t="s">
        <v>63</v>
      </c>
      <c r="D10" s="6">
        <v>250</v>
      </c>
      <c r="E10" s="1" t="s">
        <v>16</v>
      </c>
      <c r="H10" s="6">
        <f>ROUND(D10*F10, 0)</f>
        <v>0</v>
      </c>
      <c r="I10" s="6">
        <f>ROUND(D10*G10, 0)</f>
        <v>0</v>
      </c>
    </row>
    <row r="11" spans="1:9">
      <c r="C11" s="2"/>
    </row>
    <row r="12" spans="1:9">
      <c r="A12" s="8">
        <v>7</v>
      </c>
      <c r="B12" s="1" t="s">
        <v>67</v>
      </c>
      <c r="C12" s="2" t="s">
        <v>64</v>
      </c>
      <c r="D12" s="6">
        <v>1</v>
      </c>
      <c r="E12" s="1" t="s">
        <v>65</v>
      </c>
      <c r="H12" s="6">
        <f>ROUND(D12*F12, 0)</f>
        <v>0</v>
      </c>
      <c r="I12" s="6">
        <f>ROUND(D12*G12, 0)</f>
        <v>0</v>
      </c>
    </row>
    <row r="13" spans="1:9">
      <c r="C13" s="2"/>
    </row>
    <row r="14" spans="1:9">
      <c r="C14" s="2"/>
    </row>
    <row r="15" spans="1:9" s="9" customFormat="1">
      <c r="A15" s="8"/>
      <c r="B15" s="3"/>
      <c r="C15" s="3" t="s">
        <v>26</v>
      </c>
      <c r="D15" s="5"/>
      <c r="E15" s="3"/>
      <c r="F15" s="5"/>
      <c r="G15" s="5"/>
      <c r="H15" s="5">
        <f>ROUND(SUM(H2:H13),0)</f>
        <v>0</v>
      </c>
      <c r="I15" s="5">
        <f>ROUND(SUM(I2:I13),0)</f>
        <v>0</v>
      </c>
    </row>
    <row r="16" spans="1:9">
      <c r="A16" s="7"/>
    </row>
  </sheetData>
  <pageMargins left="0.2361111111111111" right="0.2361111111111111" top="0.69444444444444442" bottom="0.69444444444444442" header="0.41666666666666669" footer="0.41666666666666669"/>
  <pageSetup paperSize="9" orientation="portrait" useFirstPageNumber="1" horizontalDpi="4294967293" verticalDpi="0" r:id="rId1"/>
  <headerFooter>
    <oddHeader>&amp;L&amp;"Times New Roman CE,bold"&amp;10 Egyéb járulékos munkák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Záradék</vt:lpstr>
      <vt:lpstr>Összesítő</vt:lpstr>
      <vt:lpstr>Irtás, föld- és sziklamunka</vt:lpstr>
      <vt:lpstr>Útburkolatalap és makadámburkol</vt:lpstr>
      <vt:lpstr>Bitumenes alap és makadámburkol</vt:lpstr>
      <vt:lpstr>Egyéb járulékos munkák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ANIKÓ</cp:lastModifiedBy>
  <dcterms:created xsi:type="dcterms:W3CDTF">2017-03-16T09:02:35Z</dcterms:created>
  <dcterms:modified xsi:type="dcterms:W3CDTF">2018-05-07T18:32:00Z</dcterms:modified>
</cp:coreProperties>
</file>