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090" windowHeight="7155" firstSheet="9" activeTab="1"/>
  </bookViews>
  <sheets>
    <sheet name="Záradék" sheetId="13" r:id="rId1"/>
    <sheet name="Összesítő" sheetId="12" r:id="rId2"/>
    <sheet name="Zsaluzás és állványozás" sheetId="11" r:id="rId3"/>
    <sheet name="Irtás, föld- és sziklamunka" sheetId="10" r:id="rId4"/>
    <sheet name="Síkalapozás" sheetId="9" r:id="rId5"/>
    <sheet name="Helyszíni beton és vasbeton mun" sheetId="8" r:id="rId6"/>
    <sheet name="Vakolás és rabicolás" sheetId="7" r:id="rId7"/>
    <sheet name="Hideg- és melegburkolatok készí" sheetId="6" r:id="rId8"/>
    <sheet name="Fém nyílászáró és épületlakatos" sheetId="5" r:id="rId9"/>
    <sheet name="Kőburkolat készítése" sheetId="4" r:id="rId10"/>
    <sheet name="Betonpálya-burkolat készítése" sheetId="3" r:id="rId11"/>
    <sheet name="Útpályatartozékok készítése" sheetId="2" r:id="rId12"/>
  </sheets>
  <calcPr calcId="125725"/>
</workbook>
</file>

<file path=xl/calcChain.xml><?xml version="1.0" encoding="utf-8"?>
<calcChain xmlns="http://schemas.openxmlformats.org/spreadsheetml/2006/main">
  <c r="I2" i="2"/>
  <c r="I4" s="1"/>
  <c r="C11" i="12" s="1"/>
  <c r="H2" i="2"/>
  <c r="H4"/>
  <c r="B11" i="12" s="1"/>
  <c r="H4" i="3"/>
  <c r="B10" i="12" s="1"/>
  <c r="I2" i="3"/>
  <c r="I4" s="1"/>
  <c r="C10" i="12" s="1"/>
  <c r="H2" i="3"/>
  <c r="I6" i="4"/>
  <c r="H6"/>
  <c r="I4"/>
  <c r="H4"/>
  <c r="I2"/>
  <c r="H2"/>
  <c r="I4" i="5"/>
  <c r="H4"/>
  <c r="I2"/>
  <c r="H2"/>
  <c r="H6"/>
  <c r="B8" i="12" s="1"/>
  <c r="I14" i="6"/>
  <c r="H14"/>
  <c r="I12"/>
  <c r="H12"/>
  <c r="I10"/>
  <c r="H10"/>
  <c r="I8"/>
  <c r="H8"/>
  <c r="I6"/>
  <c r="H6"/>
  <c r="I4"/>
  <c r="H4"/>
  <c r="I2"/>
  <c r="H2"/>
  <c r="I4" i="7"/>
  <c r="H4"/>
  <c r="I2"/>
  <c r="H2"/>
  <c r="I8" i="8"/>
  <c r="H8"/>
  <c r="I6"/>
  <c r="H6"/>
  <c r="I4"/>
  <c r="H4"/>
  <c r="I2"/>
  <c r="H2"/>
  <c r="I2" i="9"/>
  <c r="I4" s="1"/>
  <c r="C4" i="12" s="1"/>
  <c r="H2" i="9"/>
  <c r="H4"/>
  <c r="B4" i="12" s="1"/>
  <c r="I14" i="10"/>
  <c r="H14"/>
  <c r="I12"/>
  <c r="H12"/>
  <c r="I10"/>
  <c r="H10"/>
  <c r="I8"/>
  <c r="H8"/>
  <c r="I6"/>
  <c r="H6"/>
  <c r="I4"/>
  <c r="H4"/>
  <c r="I2"/>
  <c r="H2"/>
  <c r="I2" i="11"/>
  <c r="I4" s="1"/>
  <c r="C2" i="12" s="1"/>
  <c r="H2" i="11"/>
  <c r="H4"/>
  <c r="B2" i="12" s="1"/>
  <c r="H8" i="4"/>
  <c r="B9" i="12" s="1"/>
  <c r="I8" i="4"/>
  <c r="C9" i="12" s="1"/>
  <c r="I6" i="5"/>
  <c r="C8" i="12" s="1"/>
  <c r="H16" i="6"/>
  <c r="B7" i="12" s="1"/>
  <c r="I16" i="6"/>
  <c r="C7" i="12" s="1"/>
  <c r="H6" i="7"/>
  <c r="B6" i="12" s="1"/>
  <c r="I6" i="7"/>
  <c r="C6" i="12" s="1"/>
  <c r="H10" i="8"/>
  <c r="B5" i="12" s="1"/>
  <c r="I10" i="8"/>
  <c r="C5" i="12" s="1"/>
  <c r="H16" i="10"/>
  <c r="B3" i="12" s="1"/>
  <c r="I16" i="10"/>
  <c r="C3" i="12" s="1"/>
  <c r="D24" i="13" l="1"/>
  <c r="C12" i="12"/>
  <c r="B12"/>
  <c r="C24" i="13"/>
  <c r="C25" l="1"/>
  <c r="C26" s="1"/>
  <c r="C27" s="1"/>
</calcChain>
</file>

<file path=xl/sharedStrings.xml><?xml version="1.0" encoding="utf-8"?>
<sst xmlns="http://schemas.openxmlformats.org/spreadsheetml/2006/main" count="230" uniqueCount="106">
  <si>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</si>
  <si>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</si>
  <si>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</si>
  <si>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</si>
  <si>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</si>
  <si>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</si>
  <si>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</si>
  <si>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</si>
  <si>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</si>
  <si>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</si>
  <si>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</si>
  <si>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</si>
  <si>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15-002-1.1.1</t>
  </si>
  <si>
    <t>m2</t>
  </si>
  <si>
    <t>Kétoldali falzsaluzás függőleges vagy ferde sík felülettel, fa zsaluzattal, 3 m magasságig</t>
  </si>
  <si>
    <t>Munkanem összesen:</t>
  </si>
  <si>
    <t>Zsaluzás és állványozás</t>
  </si>
  <si>
    <t>21-001-1.3.2</t>
  </si>
  <si>
    <t>db</t>
  </si>
  <si>
    <t>Egyes fák kitermelése tuskóirtással, legallyazással és darabolással, kézi szerszámokkal, IV. oszt. talajban, törzsátmérő: 21-40 cm között</t>
  </si>
  <si>
    <t>21-002-1.1</t>
  </si>
  <si>
    <t>m3</t>
  </si>
  <si>
    <t>Humuszos termőréteg, termőföld leszedése, terítése gépi erővel, 18%-os terephajlásig, bármilyen talajban, szállítással, 50,0 m-ig</t>
  </si>
  <si>
    <t>21-003-5.1.1.3</t>
  </si>
  <si>
    <t>21-004-5.1.1.1</t>
  </si>
  <si>
    <t>Tükörkészítés tömörítés nélkül, sík felületen gépi erővel, kiegészítő kézi munkával talajosztály: I-IV.</t>
  </si>
  <si>
    <t>21-008-2.2.3</t>
  </si>
  <si>
    <t>Tömörítés bármely tömörítési osztályban gépi erővel, kis felületen, tömörségi fok: 95%</t>
  </si>
  <si>
    <t>21-008-3.1.1</t>
  </si>
  <si>
    <t>Simító hengerlés a földmű (tükör és padka) felületén, gépi erővel, 3,0 m szélességig</t>
  </si>
  <si>
    <t>21-011-7.2-0120015</t>
  </si>
  <si>
    <t>Feltöltések alap- és lábazati falak közé és alagsori vagy alá nem pincézett földszinti padozatok alá, az anyag szétterítésével, mozgatásával, kézi döngöléssel, osztályozatlan kavicsból Nyers homokos kavics, NHK 0/63 Q-TT, Nyékládháza</t>
  </si>
  <si>
    <r>
      <t>Munkaárok földkiemelése közművesített területen, kézi erővel, bármely konzisztenciájú talajban, dúcolás nélkül, 2,0 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szelvényig, IV. talajosztály</t>
    </r>
  </si>
  <si>
    <t>Irtás, föld- és sziklamunka</t>
  </si>
  <si>
    <t>23-003-1.1-0012610</t>
  </si>
  <si>
    <r>
      <t>Beton- és vasbeton készítése, darus technológiával, .....minőségű betonból, sávalap C8/10 - XN(H) földnedves kavicsbeton keverék CEM 32,5 pc. D</t>
    </r>
    <r>
      <rPr>
        <vertAlign val="subscript"/>
        <sz val="10"/>
        <color indexed="8"/>
        <rFont val="Times New Roman CE"/>
        <charset val="238"/>
      </rPr>
      <t>max</t>
    </r>
    <r>
      <rPr>
        <sz val="10"/>
        <color indexed="8"/>
        <rFont val="Times New Roman CE"/>
        <charset val="238"/>
      </rPr>
      <t xml:space="preserve"> =32 mm, m = 6,8 finomsági modulussal</t>
    </r>
  </si>
  <si>
    <t>Síkalapozás</t>
  </si>
  <si>
    <t>31-000-13.2</t>
  </si>
  <si>
    <t>Beton aljzatok, járdák és rámpa bontása 10 cm vastagságig, kavicsbetonból, salakbetonból</t>
  </si>
  <si>
    <t>31-011-1.2-0121810</t>
  </si>
  <si>
    <t>31-021-10.1.1.1-0231410</t>
  </si>
  <si>
    <t>31-030-11.1.1.2-0121410</t>
  </si>
  <si>
    <r>
      <t>Betonfal készítése kézi erővel, XN(H), X0b(H), X0v(H) környezeti osztályú, kissé képlékeny vagy képlékeny konzisztenciájú betonból, 25-50 cm vastagság között C16/20 - X0b(H) képlékeny kavicsbeton keverék CEM 42,5 pc. D</t>
    </r>
    <r>
      <rPr>
        <vertAlign val="subscript"/>
        <sz val="10"/>
        <color indexed="8"/>
        <rFont val="Times New Roman CE"/>
        <charset val="238"/>
      </rPr>
      <t>max</t>
    </r>
    <r>
      <rPr>
        <sz val="10"/>
        <color indexed="8"/>
        <rFont val="Times New Roman CE"/>
        <charset val="238"/>
      </rPr>
      <t xml:space="preserve"> = 32 mm, m = 7,2 finomsági modulussal</t>
    </r>
  </si>
  <si>
    <r>
      <t>Lépcső készítése betonból, X0b(H), X0v(H), XC1, XC2 környezeti osztályú, földnedves vagy kissé képlékeny konzisztenciájú betonból, helyszíni keveréssel és bedolgozással, kézi csömöszöléssel C20/25 - X0v(H) kissé képlékeny kavicsbeton keverék CEM 42,5 pc. D</t>
    </r>
    <r>
      <rPr>
        <vertAlign val="subscript"/>
        <sz val="10"/>
        <color indexed="8"/>
        <rFont val="Times New Roman CE"/>
        <charset val="238"/>
      </rPr>
      <t>max</t>
    </r>
    <r>
      <rPr>
        <sz val="10"/>
        <color indexed="8"/>
        <rFont val="Times New Roman CE"/>
        <charset val="238"/>
      </rPr>
      <t xml:space="preserve"> = 24 mm, m = 6,9 finomsági modulussal</t>
    </r>
  </si>
  <si>
    <r>
      <t>Beton aljzat készítése helyszínen kevert betonból, kézi továbbítással és bedolgozással, merev aljzatra, tartószerkezetre léccel lehúzva, kavicsbetonból, C 8/10 - C 16/20 kissé képlékeny konzisztenciájú betonból, 6 cm vastagság felett C16/20 - X0b(H) kissé képlékeny kavicsbeton keverék CEM 42,5 pc. D</t>
    </r>
    <r>
      <rPr>
        <vertAlign val="subscript"/>
        <sz val="10"/>
        <color indexed="8"/>
        <rFont val="Times New Roman CE"/>
        <charset val="238"/>
      </rPr>
      <t>max</t>
    </r>
    <r>
      <rPr>
        <sz val="10"/>
        <color indexed="8"/>
        <rFont val="Times New Roman CE"/>
        <charset val="238"/>
      </rPr>
      <t xml:space="preserve"> = 24 mm, m = 6,8 finomsági modulussal</t>
    </r>
  </si>
  <si>
    <t>Helyszíni beton és vasbeton munka</t>
  </si>
  <si>
    <t>36-001-32.1</t>
  </si>
  <si>
    <t>Lábazati cementvakolat készítése 2 cm vastagságban, vassimítóval simítva</t>
  </si>
  <si>
    <t>36-007-9.2-0411701</t>
  </si>
  <si>
    <t>Lábazati vakolatok; díszítő és lábazati műgyantás kötőanyagú vakolatréteg felhordása, kézi erővel, vödrös kiszerelésű anyagból weber.pas marmolit színes diszítő és lábazati vakolat (középszemcsés, 3 mm), Kód: 1040</t>
  </si>
  <si>
    <t>Vakolás és rabicolás</t>
  </si>
  <si>
    <t>42-000-2.1</t>
  </si>
  <si>
    <t>Lapburkolatok bontása, padlóburkolat bármely méretű kőagyag, mozaik vagy tört mozaik (NOVA) lapból</t>
  </si>
  <si>
    <t>42-011-2.2.1.1-0313841</t>
  </si>
  <si>
    <t>Padlóburkolat hordozószerkezetének felületelőkészítése kültérben, hőterhelt felületen beton alapfelületen felületelőkészítő alapozó és tapadóhíd felhordása egy rétegben MAPEI Eco Prim Grip akrilgyanta-bázisú, szilikahomok tartalmú vizesdiszperziós alapozó</t>
  </si>
  <si>
    <t>42-011-2.2.1.3.1-0313451</t>
  </si>
  <si>
    <t>Padlóburkolat hordozószerkezetének felületelőkészítése kültérben, hőterhelt felületen beton alapfelületen simító felületkiegyenlítés készítése 5 mm átlagos rétegvastagságban MAPEI Nivoplan kiegyenlítőhabarcs, szürke</t>
  </si>
  <si>
    <t>42-022-1.2.1.2.1.1-0313020</t>
  </si>
  <si>
    <t>Padlóburkolat készítése, kültérben, hőterhelt felületen, tégla, beton, vakolt alapfelületen, gres, kőporcelán lappal, kötésben vagy hálósan, 3-5 mm vtg. ragasztóba rakva, 1-10 mm fugaszélességgel, 20x20 - 40x40 cm közötti lapmérettel MAPEI Keraflex Easy C2E cementkötésű ragasztóhabarcs, szürke, Kerapoxy IEG epoxigyanta fugázó, cementszürke</t>
  </si>
  <si>
    <t>42-031-1.1.1.1.1-0470016</t>
  </si>
  <si>
    <t>Műkőburkolatok; padlóburkolat, helyszíni felhordással, felületi megdolgozás nélkül, 5,5 cm vastagságban, egy színben Műkőkeverék színezetlen, durva, fagy- és kopásálló</t>
  </si>
  <si>
    <t>42-031-1.4.1.2.1.1.1-0470016</t>
  </si>
  <si>
    <t>m</t>
  </si>
  <si>
    <t>Műkőburkolatok; lépcső-, szegély- és könyöklőburkolat, helyszíni felhordással, felületi megdolgozással, lépcsőburkolat, 50 cm kiterített szélességig, szegélyek között rovátkolt járó- és mattcsiszolt  homlokfelülettel, egy színben Műkőkeverék színezetlen, durva, fagy- és kopásálló</t>
  </si>
  <si>
    <t>42-031-1.7.2.1</t>
  </si>
  <si>
    <t>Műkőburkolatok; helyszíni műkő felületi megdolgozása, mattcsiszolt szegélyek között szemcsézve, vízszintes felületen</t>
  </si>
  <si>
    <t>Hideg- és melegburkolatok készítése, aljzat előkészítés</t>
  </si>
  <si>
    <t>45-000-1.1.3</t>
  </si>
  <si>
    <t>45-004-2-0180301</t>
  </si>
  <si>
    <t>Kétsoros acélcső kapaszkodó elhelyezése fészekbe vagy kőcsavaros rögzítéssel, rámpa mellett Acélcső korlát, 2*36 mm átmérőjű kézfogóval, porszórt felülettel</t>
  </si>
  <si>
    <r>
      <t>Fém nyílászáró szerkezetek bontása, ajtó, ablak, kapu, 2,01 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felület felett, kerítés kiskapu bontása, majd átalakítása</t>
    </r>
  </si>
  <si>
    <t>Fém nyílászáró és épületlakatos-szerkezet elhelyezése</t>
  </si>
  <si>
    <t>62-002-2.3-0610164</t>
  </si>
  <si>
    <t>62-002-21.3-0613950</t>
  </si>
  <si>
    <t>Egyéb használatos szegélykövek, útszegélyek készítése, alapárok kiemelése nélkül, betonhézagolással, 100 cm hosszú elemekből LEIER Quartz kerti szegélykő, szürke, 100x5x20 cm , Cikkszám: HUTJS2765</t>
  </si>
  <si>
    <t>62-003-51.2-0610961</t>
  </si>
  <si>
    <t>Térburkolat készítése rendszerkövekből  6 cm-es vastagsággal, 10x10x6 - 40x40x6 cm közötti méretekben LEIER Piazza 10x10x6 cm, szürke , vörös vezetősávok kialakításával Cikkszám: HUTKL2853</t>
  </si>
  <si>
    <r>
      <t>Süllyesztett szegély vagy futósor készítése, alapárok kiemeléssel, beton alapgerendával, hézagolással, 40 cm hosszú előregyártott beton szegélyelemekből Beton útszegélykő, süllyesztett, 40/20/15 cm C12/15 - XN(H) földnedves kavicsbeton keverék CEM 32,5 pc. D</t>
    </r>
    <r>
      <rPr>
        <vertAlign val="subscript"/>
        <sz val="10"/>
        <color indexed="8"/>
        <rFont val="Times New Roman CE"/>
        <charset val="238"/>
      </rPr>
      <t>max</t>
    </r>
    <r>
      <rPr>
        <sz val="10"/>
        <color indexed="8"/>
        <rFont val="Times New Roman CE"/>
        <charset val="238"/>
      </rPr>
      <t xml:space="preserve"> = 16 mm, m = 6,3 finomsági modulussal</t>
    </r>
  </si>
  <si>
    <t>Kőburkolat készítése</t>
  </si>
  <si>
    <t>64-002-11.2.2-0430340</t>
  </si>
  <si>
    <r>
      <t>Egyrétegű út- és térburkolat készítése, keresztvasalás és hézagkészítés nélkül, 450 mm vastagságig, védőbevonatos utókezelés nélkül, egyenes vagy íves kivitelben, egyoldali eséssel, kézi erővel, 1,51-3,50 m sávszélesség között C30/37 - XF4 földnedves kavicsbeton keverék CEM 52,5 pc. D</t>
    </r>
    <r>
      <rPr>
        <vertAlign val="subscript"/>
        <sz val="10"/>
        <color indexed="8"/>
        <rFont val="Times New Roman CE"/>
        <charset val="238"/>
      </rPr>
      <t>max</t>
    </r>
    <r>
      <rPr>
        <sz val="10"/>
        <color indexed="8"/>
        <rFont val="Times New Roman CE"/>
        <charset val="238"/>
      </rPr>
      <t xml:space="preserve"> = 24 mm, m =6,0 finomsági modulussal</t>
    </r>
  </si>
  <si>
    <t>Betonpálya-burkolat készítése</t>
  </si>
  <si>
    <t>68-003-1.1.2-0020282</t>
  </si>
  <si>
    <t>Útburkolati jelek készítése, hagyományos oldószeres festékkel, kézi jel Csökkentett oldószer tartalmú (HS) festék Ecolack Florence fehér</t>
  </si>
  <si>
    <t>Útpályatartozékok készítése</t>
  </si>
  <si>
    <t>Összesen:</t>
  </si>
  <si>
    <t>Novodomszki és Társa Bt.</t>
  </si>
  <si>
    <t xml:space="preserve">Név : Öregek Napközi Otthona           </t>
  </si>
  <si>
    <t xml:space="preserve">                                       </t>
  </si>
  <si>
    <t xml:space="preserve">Cím : Tarhos Petőfi S. u. 1/1.         </t>
  </si>
  <si>
    <t xml:space="preserve"> Kelt:      2016 év április hó 20. nap </t>
  </si>
  <si>
    <t xml:space="preserve"> Szám     11/2016                      </t>
  </si>
  <si>
    <t>A munka leírása:Az épület felújításához</t>
  </si>
  <si>
    <t xml:space="preserve"> Készítette: Novodomszki Pál építész   </t>
  </si>
  <si>
    <t xml:space="preserve">kapcsolódó külső munkák                                                       </t>
  </si>
  <si>
    <t xml:space="preserve">                                                                              </t>
  </si>
  <si>
    <t xml:space="preserve">Készült: Az ÖN rendszerében, 2016. II. negyedévi anyagárakkal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</si>
  <si>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</si>
  <si>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</si>
  <si>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</si>
  <si>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</si>
  <si>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</si>
  <si>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2.1 ÁFA vetítési alap</t>
  </si>
  <si>
    <t>2.2 ÁFA</t>
  </si>
  <si>
    <t>3.  A munka ára</t>
  </si>
  <si>
    <t>Aláírás</t>
  </si>
</sst>
</file>

<file path=xl/styles.xml><?xml version="1.0" encoding="utf-8"?>
<styleSheet xmlns="http://schemas.openxmlformats.org/spreadsheetml/2006/main">
  <numFmts count="1">
    <numFmt numFmtId="164" formatCode="0.E+00"/>
  </numFmts>
  <fonts count="8">
    <font>
      <sz val="11"/>
      <color theme="1"/>
      <name val="Calibri"/>
      <family val="2"/>
      <charset val="238"/>
      <scheme val="minor"/>
    </font>
    <font>
      <sz val="10"/>
      <color indexed="8"/>
      <name val="Times New Roman CE"/>
      <charset val="238"/>
    </font>
    <font>
      <vertAlign val="superscript"/>
      <sz val="10"/>
      <color indexed="8"/>
      <name val="Times New Roman CE"/>
      <charset val="238"/>
    </font>
    <font>
      <vertAlign val="subscript"/>
      <sz val="10"/>
      <color indexed="8"/>
      <name val="Times New Roman CE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" xfId="0" applyFont="1" applyBorder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right" vertical="top" wrapText="1"/>
    </xf>
    <xf numFmtId="0" fontId="7" fillId="0" borderId="0" xfId="0" applyFont="1" applyAlignment="1">
      <alignment vertical="top"/>
    </xf>
    <xf numFmtId="0" fontId="6" fillId="0" borderId="2" xfId="0" applyFont="1" applyBorder="1" applyAlignment="1">
      <alignment vertical="top"/>
    </xf>
    <xf numFmtId="10" fontId="6" fillId="0" borderId="2" xfId="0" applyNumberFormat="1" applyFont="1" applyBorder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2" xfId="0" applyFont="1" applyBorder="1" applyAlignment="1">
      <alignment horizontal="right" vertical="top"/>
    </xf>
    <xf numFmtId="164" fontId="4" fillId="0" borderId="0" xfId="0" applyNumberFormat="1" applyFont="1" applyAlignment="1">
      <alignment vertical="top" wrapText="1"/>
    </xf>
    <xf numFmtId="0" fontId="6" fillId="0" borderId="3" xfId="0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</cellXfs>
  <cellStyles count="1">
    <cellStyle name="Normá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opLeftCell="A16" workbookViewId="0">
      <selection sqref="A1:D1"/>
    </sheetView>
  </sheetViews>
  <sheetFormatPr defaultColWidth="8.85546875" defaultRowHeight="15.75"/>
  <cols>
    <col min="1" max="1" width="36.42578125" style="10" customWidth="1"/>
    <col min="2" max="2" width="10.7109375" style="10" customWidth="1"/>
    <col min="3" max="4" width="15.7109375" style="10" customWidth="1"/>
    <col min="5" max="16384" width="8.85546875" style="10"/>
  </cols>
  <sheetData>
    <row r="1" spans="1:4" s="14" customFormat="1">
      <c r="A1" s="21" t="s">
        <v>86</v>
      </c>
      <c r="B1" s="22"/>
      <c r="C1" s="22"/>
      <c r="D1" s="22"/>
    </row>
    <row r="2" spans="1:4" s="14" customFormat="1">
      <c r="A2" s="21"/>
      <c r="B2" s="22"/>
      <c r="C2" s="22"/>
      <c r="D2" s="22"/>
    </row>
    <row r="3" spans="1:4" s="14" customFormat="1">
      <c r="A3" s="21"/>
      <c r="B3" s="22"/>
      <c r="C3" s="22"/>
      <c r="D3" s="22"/>
    </row>
    <row r="4" spans="1:4">
      <c r="A4" s="23"/>
      <c r="B4" s="22"/>
      <c r="C4" s="22"/>
      <c r="D4" s="22"/>
    </row>
    <row r="5" spans="1:4">
      <c r="A5" s="23"/>
      <c r="B5" s="22"/>
      <c r="C5" s="22"/>
      <c r="D5" s="22"/>
    </row>
    <row r="6" spans="1:4">
      <c r="A6" s="23"/>
      <c r="B6" s="22"/>
      <c r="C6" s="22"/>
      <c r="D6" s="22"/>
    </row>
    <row r="7" spans="1:4">
      <c r="A7" s="23"/>
      <c r="B7" s="22"/>
      <c r="C7" s="22"/>
      <c r="D7" s="22"/>
    </row>
    <row r="9" spans="1:4">
      <c r="A9" s="10" t="s">
        <v>87</v>
      </c>
      <c r="C9" s="10" t="s">
        <v>88</v>
      </c>
    </row>
    <row r="10" spans="1:4">
      <c r="A10" s="10" t="s">
        <v>88</v>
      </c>
      <c r="C10" s="10" t="s">
        <v>88</v>
      </c>
    </row>
    <row r="11" spans="1:4">
      <c r="A11" s="10" t="s">
        <v>89</v>
      </c>
      <c r="C11" s="10" t="s">
        <v>90</v>
      </c>
    </row>
    <row r="12" spans="1:4">
      <c r="A12" s="10" t="s">
        <v>88</v>
      </c>
      <c r="C12" s="10" t="s">
        <v>91</v>
      </c>
    </row>
    <row r="13" spans="1:4">
      <c r="A13" s="10" t="s">
        <v>88</v>
      </c>
      <c r="C13" s="10" t="s">
        <v>88</v>
      </c>
    </row>
    <row r="14" spans="1:4">
      <c r="A14" s="10" t="s">
        <v>88</v>
      </c>
      <c r="C14" s="10" t="s">
        <v>88</v>
      </c>
    </row>
    <row r="15" spans="1:4">
      <c r="A15" s="10" t="s">
        <v>92</v>
      </c>
      <c r="C15" s="10" t="s">
        <v>93</v>
      </c>
    </row>
    <row r="16" spans="1:4">
      <c r="A16" s="10" t="s">
        <v>94</v>
      </c>
    </row>
    <row r="17" spans="1:4">
      <c r="A17" s="10" t="s">
        <v>95</v>
      </c>
    </row>
    <row r="18" spans="1:4">
      <c r="A18" s="10" t="s">
        <v>95</v>
      </c>
    </row>
    <row r="19" spans="1:4">
      <c r="A19" s="10" t="s">
        <v>96</v>
      </c>
    </row>
    <row r="20" spans="1:4">
      <c r="A20" s="10" t="s">
        <v>95</v>
      </c>
    </row>
    <row r="22" spans="1:4">
      <c r="A22" s="24" t="s">
        <v>97</v>
      </c>
      <c r="B22" s="25"/>
      <c r="C22" s="25"/>
      <c r="D22" s="25"/>
    </row>
    <row r="23" spans="1:4">
      <c r="A23" s="15" t="s">
        <v>98</v>
      </c>
      <c r="B23" s="15"/>
      <c r="C23" s="18" t="s">
        <v>99</v>
      </c>
      <c r="D23" s="18" t="s">
        <v>100</v>
      </c>
    </row>
    <row r="24" spans="1:4">
      <c r="A24" s="15" t="s">
        <v>101</v>
      </c>
      <c r="B24" s="15"/>
      <c r="C24" s="15">
        <f>ROUND(SUM(Összesítő!B2:B11),0)</f>
        <v>0</v>
      </c>
      <c r="D24" s="15">
        <f>ROUND(SUM(Összesítő!C2:C11),0)</f>
        <v>0</v>
      </c>
    </row>
    <row r="25" spans="1:4">
      <c r="A25" s="10" t="s">
        <v>102</v>
      </c>
      <c r="C25" s="20">
        <f>ROUND(C24+D24,0)</f>
        <v>0</v>
      </c>
      <c r="D25" s="20"/>
    </row>
    <row r="26" spans="1:4">
      <c r="A26" s="15" t="s">
        <v>103</v>
      </c>
      <c r="B26" s="16">
        <v>0.27</v>
      </c>
      <c r="C26" s="26">
        <f>ROUND(C25*B26,0)</f>
        <v>0</v>
      </c>
      <c r="D26" s="26"/>
    </row>
    <row r="27" spans="1:4">
      <c r="A27" s="15" t="s">
        <v>104</v>
      </c>
      <c r="B27" s="15"/>
      <c r="C27" s="27">
        <f>ROUND(C25+C26,0)</f>
        <v>0</v>
      </c>
      <c r="D27" s="27"/>
    </row>
    <row r="31" spans="1:4">
      <c r="B31" s="20" t="s">
        <v>105</v>
      </c>
      <c r="C31" s="20"/>
    </row>
    <row r="33" spans="1:1">
      <c r="A33" s="17"/>
    </row>
    <row r="34" spans="1:1">
      <c r="A34" s="17"/>
    </row>
    <row r="35" spans="1:1">
      <c r="A35" s="17"/>
    </row>
  </sheetData>
  <mergeCells count="12">
    <mergeCell ref="B31:C31"/>
    <mergeCell ref="A1:D1"/>
    <mergeCell ref="A2:D2"/>
    <mergeCell ref="A3:D3"/>
    <mergeCell ref="A4:D4"/>
    <mergeCell ref="A5:D5"/>
    <mergeCell ref="A6:D6"/>
    <mergeCell ref="A7:D7"/>
    <mergeCell ref="A22:D22"/>
    <mergeCell ref="C25:D25"/>
    <mergeCell ref="C26:D26"/>
    <mergeCell ref="C27:D27"/>
  </mergeCells>
  <pageMargins left="1" right="1" top="1" bottom="1" header="0.41666666666666669" footer="0.41666666666666669"/>
  <pageSetup paperSize="9" orientation="portrait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M6" sqref="M6"/>
    </sheetView>
  </sheetViews>
  <sheetFormatPr defaultColWidth="8.85546875" defaultRowHeight="12.7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9" width="10.28515625" style="6" customWidth="1"/>
    <col min="10" max="10" width="15.7109375" style="1" customWidth="1"/>
    <col min="11" max="16384" width="8.85546875" style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103.5">
      <c r="A2" s="8">
        <v>1</v>
      </c>
      <c r="B2" s="1" t="s">
        <v>72</v>
      </c>
      <c r="C2" s="19" t="s">
        <v>77</v>
      </c>
      <c r="D2" s="6">
        <v>42</v>
      </c>
      <c r="E2" s="1" t="s">
        <v>62</v>
      </c>
      <c r="F2" s="6">
        <v>0</v>
      </c>
      <c r="G2" s="6">
        <v>0</v>
      </c>
      <c r="H2" s="6">
        <f>ROUND(D2*F2, 0)</f>
        <v>0</v>
      </c>
      <c r="I2" s="6">
        <f>ROUND(D2*G2, 0)</f>
        <v>0</v>
      </c>
    </row>
    <row r="4" spans="1:9" ht="63.75">
      <c r="A4" s="8">
        <v>2</v>
      </c>
      <c r="B4" s="1" t="s">
        <v>73</v>
      </c>
      <c r="C4" s="2" t="s">
        <v>74</v>
      </c>
      <c r="D4" s="6">
        <v>107.29</v>
      </c>
      <c r="E4" s="1" t="s">
        <v>62</v>
      </c>
      <c r="F4" s="6">
        <v>0</v>
      </c>
      <c r="G4" s="6">
        <v>0</v>
      </c>
      <c r="H4" s="6">
        <f>ROUND(D4*F4, 0)</f>
        <v>0</v>
      </c>
      <c r="I4" s="6">
        <f>ROUND(D4*G4, 0)</f>
        <v>0</v>
      </c>
    </row>
    <row r="6" spans="1:9" ht="63.75">
      <c r="A6" s="8">
        <v>3</v>
      </c>
      <c r="B6" s="1" t="s">
        <v>75</v>
      </c>
      <c r="C6" s="2" t="s">
        <v>76</v>
      </c>
      <c r="D6" s="6">
        <v>138.82</v>
      </c>
      <c r="E6" s="1" t="s">
        <v>13</v>
      </c>
      <c r="F6" s="6">
        <v>0</v>
      </c>
      <c r="G6" s="6">
        <v>0</v>
      </c>
      <c r="H6" s="6">
        <f>ROUND(D6*F6, 0)</f>
        <v>0</v>
      </c>
      <c r="I6" s="6">
        <f>ROUND(D6*G6, 0)</f>
        <v>0</v>
      </c>
    </row>
    <row r="8" spans="1:9" s="9" customFormat="1">
      <c r="A8" s="7"/>
      <c r="B8" s="3"/>
      <c r="C8" s="3" t="s">
        <v>15</v>
      </c>
      <c r="D8" s="5"/>
      <c r="E8" s="3"/>
      <c r="F8" s="5"/>
      <c r="G8" s="5"/>
      <c r="H8" s="5">
        <f>ROUND(SUM(H2:H7),0)</f>
        <v>0</v>
      </c>
      <c r="I8" s="5">
        <f>ROUND(SUM(I2:I7),0)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r:id="rId1"/>
  <headerFooter>
    <oddHeader>&amp;L&amp;"Times New Roman CE,bold"&amp;10 Kőburkolat készítése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4"/>
  <sheetViews>
    <sheetView topLeftCell="A4" workbookViewId="0">
      <selection activeCell="H12" sqref="H12"/>
    </sheetView>
  </sheetViews>
  <sheetFormatPr defaultColWidth="8.85546875" defaultRowHeight="12.7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9" width="10.28515625" style="6" customWidth="1"/>
    <col min="10" max="10" width="15.7109375" style="1" customWidth="1"/>
    <col min="11" max="16384" width="8.85546875" style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103.5">
      <c r="A2" s="8">
        <v>1</v>
      </c>
      <c r="B2" s="1" t="s">
        <v>79</v>
      </c>
      <c r="C2" s="19" t="s">
        <v>80</v>
      </c>
      <c r="D2" s="6">
        <v>9.14</v>
      </c>
      <c r="E2" s="1" t="s">
        <v>21</v>
      </c>
      <c r="F2" s="6">
        <v>0</v>
      </c>
      <c r="G2" s="6">
        <v>0</v>
      </c>
      <c r="H2" s="6">
        <f>ROUND(D2*F2, 0)</f>
        <v>0</v>
      </c>
      <c r="I2" s="6">
        <f>ROUND(D2*G2, 0)</f>
        <v>0</v>
      </c>
    </row>
    <row r="4" spans="1:9" s="9" customFormat="1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r:id="rId1"/>
  <headerFooter>
    <oddHeader>&amp;L&amp;"Times New Roman CE,bold"&amp;10 Betonpálya-burkolat készítése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4"/>
  <sheetViews>
    <sheetView workbookViewId="0">
      <selection activeCell="G3" sqref="G3"/>
    </sheetView>
  </sheetViews>
  <sheetFormatPr defaultColWidth="8.85546875" defaultRowHeight="12.7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9" width="10.28515625" style="6" customWidth="1"/>
    <col min="10" max="10" width="15.7109375" style="1" customWidth="1"/>
    <col min="11" max="16384" width="8.85546875" style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82</v>
      </c>
      <c r="C2" s="2" t="s">
        <v>83</v>
      </c>
      <c r="D2" s="6">
        <v>5</v>
      </c>
      <c r="E2" s="1" t="s">
        <v>13</v>
      </c>
      <c r="F2" s="6">
        <v>0</v>
      </c>
      <c r="G2" s="6">
        <v>0</v>
      </c>
      <c r="H2" s="6">
        <f>ROUND(D2*F2, 0)</f>
        <v>0</v>
      </c>
      <c r="I2" s="6">
        <f>ROUND(D2*G2, 0)</f>
        <v>0</v>
      </c>
    </row>
    <row r="4" spans="1:9" s="9" customFormat="1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r:id="rId1"/>
  <headerFooter>
    <oddHeader>&amp;L&amp;"Times New Roman CE,bold"&amp;10 Útpályatartozékok készítése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>
      <selection activeCell="C16" sqref="C16"/>
    </sheetView>
  </sheetViews>
  <sheetFormatPr defaultColWidth="8.85546875" defaultRowHeight="15.75"/>
  <cols>
    <col min="1" max="1" width="36.42578125" style="11" customWidth="1"/>
    <col min="2" max="3" width="20.7109375" style="11" customWidth="1"/>
    <col min="4" max="16384" width="8.85546875" style="11"/>
  </cols>
  <sheetData>
    <row r="1" spans="1:3" s="12" customFormat="1">
      <c r="A1" s="12" t="s">
        <v>0</v>
      </c>
      <c r="B1" s="13" t="s">
        <v>1</v>
      </c>
      <c r="C1" s="13" t="s">
        <v>2</v>
      </c>
    </row>
    <row r="2" spans="1:3">
      <c r="A2" s="11" t="s">
        <v>16</v>
      </c>
      <c r="B2" s="11">
        <f>'Zsaluzás és állványozás'!H4</f>
        <v>0</v>
      </c>
      <c r="C2" s="11">
        <f>'Zsaluzás és állványozás'!I4</f>
        <v>0</v>
      </c>
    </row>
    <row r="3" spans="1:3">
      <c r="A3" s="11" t="s">
        <v>33</v>
      </c>
      <c r="B3" s="11">
        <f>'Irtás, föld- és sziklamunka'!H16</f>
        <v>0</v>
      </c>
      <c r="C3" s="11">
        <f>'Irtás, föld- és sziklamunka'!I16</f>
        <v>0</v>
      </c>
    </row>
    <row r="4" spans="1:3">
      <c r="A4" s="11" t="s">
        <v>36</v>
      </c>
      <c r="B4" s="11">
        <f>Síkalapozás!H4</f>
        <v>0</v>
      </c>
      <c r="C4" s="11">
        <f>Síkalapozás!I4</f>
        <v>0</v>
      </c>
    </row>
    <row r="5" spans="1:3">
      <c r="A5" s="11" t="s">
        <v>45</v>
      </c>
      <c r="B5" s="11">
        <f>'Helyszíni beton és vasbeton mun'!H10</f>
        <v>0</v>
      </c>
      <c r="C5" s="11">
        <f>'Helyszíni beton és vasbeton mun'!I10</f>
        <v>0</v>
      </c>
    </row>
    <row r="6" spans="1:3">
      <c r="A6" s="11" t="s">
        <v>50</v>
      </c>
      <c r="B6" s="11">
        <f>'Vakolás és rabicolás'!H6</f>
        <v>0</v>
      </c>
      <c r="C6" s="11">
        <f>'Vakolás és rabicolás'!I6</f>
        <v>0</v>
      </c>
    </row>
    <row r="7" spans="1:3" ht="31.5">
      <c r="A7" s="11" t="s">
        <v>66</v>
      </c>
      <c r="B7" s="11">
        <f>'Hideg- és melegburkolatok készí'!H16</f>
        <v>0</v>
      </c>
      <c r="C7" s="11">
        <f>'Hideg- és melegburkolatok készí'!I16</f>
        <v>0</v>
      </c>
    </row>
    <row r="8" spans="1:3" ht="31.5">
      <c r="A8" s="11" t="s">
        <v>71</v>
      </c>
      <c r="B8" s="11">
        <f>'Fém nyílászáró és épületlakatos'!H6</f>
        <v>0</v>
      </c>
      <c r="C8" s="11">
        <f>'Fém nyílászáró és épületlakatos'!I6</f>
        <v>0</v>
      </c>
    </row>
    <row r="9" spans="1:3">
      <c r="A9" s="11" t="s">
        <v>78</v>
      </c>
      <c r="B9" s="11">
        <f>'Kőburkolat készítése'!H8</f>
        <v>0</v>
      </c>
      <c r="C9" s="11">
        <f>'Kőburkolat készítése'!I8</f>
        <v>0</v>
      </c>
    </row>
    <row r="10" spans="1:3">
      <c r="A10" s="11" t="s">
        <v>81</v>
      </c>
      <c r="B10" s="11">
        <f>'Betonpálya-burkolat készítése'!H4</f>
        <v>0</v>
      </c>
      <c r="C10" s="11">
        <f>'Betonpálya-burkolat készítése'!I4</f>
        <v>0</v>
      </c>
    </row>
    <row r="11" spans="1:3">
      <c r="A11" s="11" t="s">
        <v>84</v>
      </c>
      <c r="B11" s="11">
        <f>'Útpályatartozékok készítése'!H4</f>
        <v>0</v>
      </c>
      <c r="C11" s="11">
        <f>'Útpályatartozékok készítése'!I4</f>
        <v>0</v>
      </c>
    </row>
    <row r="12" spans="1:3" s="12" customFormat="1">
      <c r="A12" s="12" t="s">
        <v>85</v>
      </c>
      <c r="B12" s="12">
        <f>ROUND(SUM(B2:B11),0)</f>
        <v>0</v>
      </c>
      <c r="C12" s="12">
        <f>ROUND(SUM(C2:C11), 0)</f>
        <v>0</v>
      </c>
    </row>
  </sheetData>
  <pageMargins left="1" right="1" top="1" bottom="1" header="0.41666666666666669" footer="0.41666666666666669"/>
  <pageSetup paperSize="9" orientation="portrait" useFirstPageNumber="1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workbookViewId="0">
      <selection activeCell="G3" sqref="G3"/>
    </sheetView>
  </sheetViews>
  <sheetFormatPr defaultColWidth="8.85546875" defaultRowHeight="12.7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9" width="10.28515625" style="6" customWidth="1"/>
    <col min="10" max="10" width="15.7109375" style="1" customWidth="1"/>
    <col min="11" max="16384" width="8.85546875" style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12</v>
      </c>
      <c r="C2" s="2" t="s">
        <v>14</v>
      </c>
      <c r="D2" s="6">
        <v>8.81</v>
      </c>
      <c r="E2" s="1" t="s">
        <v>13</v>
      </c>
      <c r="F2" s="6">
        <v>0</v>
      </c>
      <c r="G2" s="6">
        <v>0</v>
      </c>
      <c r="H2" s="6">
        <f>ROUND(D2*F2, 0)</f>
        <v>0</v>
      </c>
      <c r="I2" s="6">
        <f>ROUND(D2*G2, 0)</f>
        <v>0</v>
      </c>
    </row>
    <row r="4" spans="1:9" s="9" customFormat="1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r:id="rId1"/>
  <headerFooter>
    <oddHeader>&amp;L&amp;"Times New Roman CE,bold"&amp;10 Zsaluzás és állványozás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topLeftCell="A7" workbookViewId="0">
      <selection activeCell="F15" sqref="F15"/>
    </sheetView>
  </sheetViews>
  <sheetFormatPr defaultColWidth="8.85546875" defaultRowHeight="12.7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9" width="10.28515625" style="6" customWidth="1"/>
    <col min="10" max="10" width="15.7109375" style="1" customWidth="1"/>
    <col min="11" max="16384" width="8.85546875" style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17</v>
      </c>
      <c r="C2" s="2" t="s">
        <v>19</v>
      </c>
      <c r="D2" s="6">
        <v>1</v>
      </c>
      <c r="E2" s="1" t="s">
        <v>18</v>
      </c>
      <c r="F2" s="6">
        <v>0</v>
      </c>
      <c r="G2" s="6">
        <v>0</v>
      </c>
      <c r="H2" s="6">
        <f>ROUND(D2*F2, 0)</f>
        <v>0</v>
      </c>
      <c r="I2" s="6">
        <f>ROUND(D2*G2, 0)</f>
        <v>0</v>
      </c>
    </row>
    <row r="4" spans="1:9" ht="38.25">
      <c r="A4" s="8">
        <v>2</v>
      </c>
      <c r="B4" s="1" t="s">
        <v>20</v>
      </c>
      <c r="C4" s="2" t="s">
        <v>22</v>
      </c>
      <c r="D4" s="6">
        <v>49.1</v>
      </c>
      <c r="E4" s="1" t="s">
        <v>21</v>
      </c>
      <c r="F4" s="6">
        <v>0</v>
      </c>
      <c r="G4" s="6">
        <v>0</v>
      </c>
      <c r="H4" s="6">
        <f>ROUND(D4*F4, 0)</f>
        <v>0</v>
      </c>
      <c r="I4" s="6">
        <f>ROUND(D4*G4, 0)</f>
        <v>0</v>
      </c>
    </row>
    <row r="6" spans="1:9" ht="54">
      <c r="A6" s="8">
        <v>3</v>
      </c>
      <c r="B6" s="1" t="s">
        <v>23</v>
      </c>
      <c r="C6" s="2" t="s">
        <v>32</v>
      </c>
      <c r="D6" s="6">
        <v>3.5</v>
      </c>
      <c r="E6" s="1" t="s">
        <v>21</v>
      </c>
      <c r="F6" s="6">
        <v>0</v>
      </c>
      <c r="G6" s="6">
        <v>0</v>
      </c>
      <c r="H6" s="6">
        <f>ROUND(D6*F6, 0)</f>
        <v>0</v>
      </c>
      <c r="I6" s="6">
        <f>ROUND(D6*G6, 0)</f>
        <v>0</v>
      </c>
    </row>
    <row r="8" spans="1:9" ht="38.25">
      <c r="A8" s="8">
        <v>4</v>
      </c>
      <c r="B8" s="1" t="s">
        <v>24</v>
      </c>
      <c r="C8" s="2" t="s">
        <v>25</v>
      </c>
      <c r="D8" s="6">
        <v>230.27</v>
      </c>
      <c r="E8" s="1" t="s">
        <v>13</v>
      </c>
      <c r="F8" s="6">
        <v>0</v>
      </c>
      <c r="G8" s="6">
        <v>0</v>
      </c>
      <c r="H8" s="6">
        <f>ROUND(D8*F8, 0)</f>
        <v>0</v>
      </c>
      <c r="I8" s="6">
        <f>ROUND(D8*G8, 0)</f>
        <v>0</v>
      </c>
    </row>
    <row r="10" spans="1:9" ht="25.5">
      <c r="A10" s="8">
        <v>5</v>
      </c>
      <c r="B10" s="1" t="s">
        <v>26</v>
      </c>
      <c r="C10" s="2" t="s">
        <v>27</v>
      </c>
      <c r="D10" s="6">
        <v>35.200000000000003</v>
      </c>
      <c r="E10" s="1" t="s">
        <v>21</v>
      </c>
      <c r="F10" s="6">
        <v>0</v>
      </c>
      <c r="G10" s="6">
        <v>0</v>
      </c>
      <c r="H10" s="6">
        <f>ROUND(D10*F10, 0)</f>
        <v>0</v>
      </c>
      <c r="I10" s="6">
        <f>ROUND(D10*G10, 0)</f>
        <v>0</v>
      </c>
    </row>
    <row r="12" spans="1:9" ht="25.5">
      <c r="A12" s="8">
        <v>6</v>
      </c>
      <c r="B12" s="1" t="s">
        <v>28</v>
      </c>
      <c r="C12" s="2" t="s">
        <v>29</v>
      </c>
      <c r="D12" s="6">
        <v>230.27</v>
      </c>
      <c r="E12" s="1" t="s">
        <v>13</v>
      </c>
      <c r="F12" s="6">
        <v>0</v>
      </c>
      <c r="G12" s="6">
        <v>0</v>
      </c>
      <c r="H12" s="6">
        <f>ROUND(D12*F12, 0)</f>
        <v>0</v>
      </c>
      <c r="I12" s="6">
        <f>ROUND(D12*G12, 0)</f>
        <v>0</v>
      </c>
    </row>
    <row r="14" spans="1:9" ht="76.5">
      <c r="A14" s="8">
        <v>7</v>
      </c>
      <c r="B14" s="1" t="s">
        <v>30</v>
      </c>
      <c r="C14" s="2" t="s">
        <v>31</v>
      </c>
      <c r="D14" s="6">
        <v>35.200000000000003</v>
      </c>
      <c r="E14" s="1" t="s">
        <v>21</v>
      </c>
      <c r="F14" s="6">
        <v>0</v>
      </c>
      <c r="G14" s="6">
        <v>0</v>
      </c>
      <c r="H14" s="6">
        <f>ROUND(D14*F14, 0)</f>
        <v>0</v>
      </c>
      <c r="I14" s="6">
        <f>ROUND(D14*G14, 0)</f>
        <v>0</v>
      </c>
    </row>
    <row r="16" spans="1:9" s="9" customFormat="1">
      <c r="A16" s="7"/>
      <c r="B16" s="3"/>
      <c r="C16" s="3" t="s">
        <v>15</v>
      </c>
      <c r="D16" s="5"/>
      <c r="E16" s="3"/>
      <c r="F16" s="5"/>
      <c r="G16" s="5"/>
      <c r="H16" s="5">
        <f>ROUND(SUM(H2:H15),0)</f>
        <v>0</v>
      </c>
      <c r="I16" s="5">
        <f>ROUND(SUM(I2:I15),0)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r:id="rId1"/>
  <headerFooter>
    <oddHeader>&amp;L&amp;"Times New Roman CE,bold"&amp;10 Irtás, föld- és sziklamunka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"/>
  <sheetViews>
    <sheetView workbookViewId="0">
      <selection activeCell="G3" sqref="G3"/>
    </sheetView>
  </sheetViews>
  <sheetFormatPr defaultColWidth="8.85546875" defaultRowHeight="12.7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9" width="10.28515625" style="6" customWidth="1"/>
    <col min="10" max="10" width="15.7109375" style="1" customWidth="1"/>
    <col min="11" max="16384" width="8.85546875" style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5.25">
      <c r="A2" s="8">
        <v>1</v>
      </c>
      <c r="B2" s="1" t="s">
        <v>34</v>
      </c>
      <c r="C2" s="2" t="s">
        <v>35</v>
      </c>
      <c r="D2" s="6">
        <v>3.5</v>
      </c>
      <c r="E2" s="1" t="s">
        <v>21</v>
      </c>
      <c r="F2" s="6">
        <v>0</v>
      </c>
      <c r="G2" s="6">
        <v>0</v>
      </c>
      <c r="H2" s="6">
        <f>ROUND(D2*F2, 0)</f>
        <v>0</v>
      </c>
      <c r="I2" s="6">
        <f>ROUND(D2*G2, 0)</f>
        <v>0</v>
      </c>
    </row>
    <row r="4" spans="1:9" s="9" customFormat="1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r:id="rId1"/>
  <headerFooter>
    <oddHeader>&amp;L&amp;"Times New Roman CE,bold"&amp;10 Síkalapozás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0"/>
  <sheetViews>
    <sheetView workbookViewId="0">
      <selection activeCell="H8" sqref="H8"/>
    </sheetView>
  </sheetViews>
  <sheetFormatPr defaultColWidth="8.85546875" defaultRowHeight="12.7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9" width="10.28515625" style="6" customWidth="1"/>
    <col min="10" max="10" width="15.7109375" style="1" customWidth="1"/>
    <col min="11" max="16384" width="8.85546875" style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37</v>
      </c>
      <c r="C2" s="2" t="s">
        <v>38</v>
      </c>
      <c r="D2" s="6">
        <v>63.53</v>
      </c>
      <c r="E2" s="1" t="s">
        <v>13</v>
      </c>
      <c r="F2" s="6">
        <v>0</v>
      </c>
      <c r="G2" s="6">
        <v>0</v>
      </c>
      <c r="H2" s="6">
        <f>ROUND(D2*F2, 0)</f>
        <v>0</v>
      </c>
      <c r="I2" s="6">
        <f>ROUND(D2*G2, 0)</f>
        <v>0</v>
      </c>
    </row>
    <row r="4" spans="1:9" ht="78">
      <c r="A4" s="8">
        <v>2</v>
      </c>
      <c r="B4" s="1" t="s">
        <v>39</v>
      </c>
      <c r="C4" s="19" t="s">
        <v>42</v>
      </c>
      <c r="D4" s="6">
        <v>1.32</v>
      </c>
      <c r="E4" s="1" t="s">
        <v>21</v>
      </c>
      <c r="F4" s="6">
        <v>0</v>
      </c>
      <c r="G4" s="6">
        <v>0</v>
      </c>
      <c r="H4" s="6">
        <f>ROUND(D4*F4, 0)</f>
        <v>0</v>
      </c>
      <c r="I4" s="6">
        <f>ROUND(D4*G4, 0)</f>
        <v>0</v>
      </c>
    </row>
    <row r="5" spans="1:9">
      <c r="C5" s="19"/>
    </row>
    <row r="6" spans="1:9" ht="103.5">
      <c r="A6" s="8">
        <v>3</v>
      </c>
      <c r="B6" s="1" t="s">
        <v>40</v>
      </c>
      <c r="C6" s="19" t="s">
        <v>43</v>
      </c>
      <c r="D6" s="6">
        <v>0.5</v>
      </c>
      <c r="E6" s="1" t="s">
        <v>21</v>
      </c>
      <c r="F6" s="6">
        <v>0</v>
      </c>
      <c r="G6" s="6">
        <v>0</v>
      </c>
      <c r="H6" s="6">
        <f>ROUND(D6*F6, 0)</f>
        <v>0</v>
      </c>
      <c r="I6" s="6">
        <f>ROUND(D6*G6, 0)</f>
        <v>0</v>
      </c>
    </row>
    <row r="7" spans="1:9">
      <c r="C7" s="19"/>
    </row>
    <row r="8" spans="1:9" ht="116.25">
      <c r="A8" s="8">
        <v>4</v>
      </c>
      <c r="B8" s="1" t="s">
        <v>41</v>
      </c>
      <c r="C8" s="19" t="s">
        <v>44</v>
      </c>
      <c r="D8" s="6">
        <v>1.46</v>
      </c>
      <c r="E8" s="1" t="s">
        <v>21</v>
      </c>
      <c r="F8" s="6">
        <v>0</v>
      </c>
      <c r="G8" s="6">
        <v>0</v>
      </c>
      <c r="H8" s="6">
        <f>ROUND(D8*F8, 0)</f>
        <v>0</v>
      </c>
      <c r="I8" s="6">
        <f>ROUND(D8*G8, 0)</f>
        <v>0</v>
      </c>
    </row>
    <row r="10" spans="1:9" s="9" customFormat="1">
      <c r="A10" s="7"/>
      <c r="B10" s="3"/>
      <c r="C10" s="3" t="s">
        <v>15</v>
      </c>
      <c r="D10" s="5"/>
      <c r="E10" s="3"/>
      <c r="F10" s="5"/>
      <c r="G10" s="5"/>
      <c r="H10" s="5">
        <f>ROUND(SUM(H2:H9),0)</f>
        <v>0</v>
      </c>
      <c r="I10" s="5">
        <f>ROUND(SUM(I2:I9),0)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r:id="rId1"/>
  <headerFooter>
    <oddHeader>&amp;L&amp;"Times New Roman CE,bold"&amp;10 Helyszíni beton és vasbeton munka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activeCell="F5" sqref="F5"/>
    </sheetView>
  </sheetViews>
  <sheetFormatPr defaultColWidth="8.85546875" defaultRowHeight="12.7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9" width="10.28515625" style="6" customWidth="1"/>
    <col min="10" max="10" width="15.7109375" style="1" customWidth="1"/>
    <col min="11" max="16384" width="8.85546875" style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46</v>
      </c>
      <c r="C2" s="2" t="s">
        <v>47</v>
      </c>
      <c r="D2" s="6">
        <v>12.84</v>
      </c>
      <c r="E2" s="1" t="s">
        <v>13</v>
      </c>
      <c r="F2" s="6">
        <v>0</v>
      </c>
      <c r="G2" s="6">
        <v>0</v>
      </c>
      <c r="H2" s="6">
        <f>ROUND(D2*F2, 0)</f>
        <v>0</v>
      </c>
      <c r="I2" s="6">
        <f>ROUND(D2*G2, 0)</f>
        <v>0</v>
      </c>
    </row>
    <row r="4" spans="1:9" ht="76.5">
      <c r="A4" s="8">
        <v>2</v>
      </c>
      <c r="B4" s="1" t="s">
        <v>48</v>
      </c>
      <c r="C4" s="2" t="s">
        <v>49</v>
      </c>
      <c r="D4" s="6">
        <v>12.84</v>
      </c>
      <c r="E4" s="1" t="s">
        <v>13</v>
      </c>
      <c r="F4" s="6">
        <v>0</v>
      </c>
      <c r="G4" s="6">
        <v>0</v>
      </c>
      <c r="H4" s="6">
        <f>ROUND(D4*F4, 0)</f>
        <v>0</v>
      </c>
      <c r="I4" s="6">
        <f>ROUND(D4*G4, 0)</f>
        <v>0</v>
      </c>
    </row>
    <row r="6" spans="1:9" s="9" customFormat="1">
      <c r="A6" s="7"/>
      <c r="B6" s="3"/>
      <c r="C6" s="3" t="s">
        <v>15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r:id="rId1"/>
  <headerFooter>
    <oddHeader>&amp;L&amp;"Times New Roman CE,bold"&amp;10 Vakolás és rabicolás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topLeftCell="A10" workbookViewId="0">
      <selection activeCell="K8" sqref="K8"/>
    </sheetView>
  </sheetViews>
  <sheetFormatPr defaultColWidth="8.85546875" defaultRowHeight="12.7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9" width="10.28515625" style="6" customWidth="1"/>
    <col min="10" max="10" width="15.7109375" style="1" customWidth="1"/>
    <col min="11" max="16384" width="8.85546875" style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51</v>
      </c>
      <c r="C2" s="2" t="s">
        <v>52</v>
      </c>
      <c r="D2" s="6">
        <v>17.68</v>
      </c>
      <c r="E2" s="1" t="s">
        <v>13</v>
      </c>
      <c r="F2" s="6">
        <v>0</v>
      </c>
      <c r="G2" s="6">
        <v>0</v>
      </c>
      <c r="H2" s="6">
        <f>ROUND(D2*F2, 0)</f>
        <v>0</v>
      </c>
      <c r="I2" s="6">
        <f>ROUND(D2*G2, 0)</f>
        <v>0</v>
      </c>
    </row>
    <row r="4" spans="1:9" ht="89.25">
      <c r="A4" s="8">
        <v>2</v>
      </c>
      <c r="B4" s="1" t="s">
        <v>53</v>
      </c>
      <c r="C4" s="2" t="s">
        <v>54</v>
      </c>
      <c r="D4" s="6">
        <v>18.329999999999998</v>
      </c>
      <c r="E4" s="1" t="s">
        <v>13</v>
      </c>
      <c r="F4" s="6">
        <v>0</v>
      </c>
      <c r="G4" s="6">
        <v>0</v>
      </c>
      <c r="H4" s="6">
        <f>ROUND(D4*F4, 0)</f>
        <v>0</v>
      </c>
      <c r="I4" s="6">
        <f>ROUND(D4*G4, 0)</f>
        <v>0</v>
      </c>
    </row>
    <row r="6" spans="1:9" ht="76.5">
      <c r="A6" s="8">
        <v>3</v>
      </c>
      <c r="B6" s="1" t="s">
        <v>55</v>
      </c>
      <c r="C6" s="2" t="s">
        <v>56</v>
      </c>
      <c r="D6" s="6">
        <v>18.329999999999998</v>
      </c>
      <c r="E6" s="1" t="s">
        <v>13</v>
      </c>
      <c r="F6" s="6">
        <v>0</v>
      </c>
      <c r="G6" s="6">
        <v>0</v>
      </c>
      <c r="H6" s="6">
        <f>ROUND(D6*F6, 0)</f>
        <v>0</v>
      </c>
      <c r="I6" s="6">
        <f>ROUND(D6*G6, 0)</f>
        <v>0</v>
      </c>
    </row>
    <row r="8" spans="1:9" ht="114.75">
      <c r="A8" s="8">
        <v>4</v>
      </c>
      <c r="B8" s="1" t="s">
        <v>57</v>
      </c>
      <c r="C8" s="19" t="s">
        <v>58</v>
      </c>
      <c r="D8" s="6">
        <v>18.329999999999998</v>
      </c>
      <c r="E8" s="1" t="s">
        <v>13</v>
      </c>
      <c r="F8" s="6">
        <v>0</v>
      </c>
      <c r="G8" s="6">
        <v>0</v>
      </c>
      <c r="H8" s="6">
        <f>ROUND(D8*F8, 0)</f>
        <v>0</v>
      </c>
      <c r="I8" s="6">
        <f>ROUND(D8*G8, 0)</f>
        <v>0</v>
      </c>
    </row>
    <row r="10" spans="1:9" ht="51">
      <c r="A10" s="8">
        <v>5</v>
      </c>
      <c r="B10" s="1" t="s">
        <v>59</v>
      </c>
      <c r="C10" s="2" t="s">
        <v>60</v>
      </c>
      <c r="D10" s="6">
        <v>14.57</v>
      </c>
      <c r="E10" s="1" t="s">
        <v>13</v>
      </c>
      <c r="F10" s="6">
        <v>0</v>
      </c>
      <c r="G10" s="6">
        <v>0</v>
      </c>
      <c r="H10" s="6">
        <f>ROUND(D10*F10, 0)</f>
        <v>0</v>
      </c>
      <c r="I10" s="6">
        <f>ROUND(D10*G10, 0)</f>
        <v>0</v>
      </c>
    </row>
    <row r="12" spans="1:9" ht="89.25">
      <c r="A12" s="8">
        <v>6</v>
      </c>
      <c r="B12" s="1" t="s">
        <v>61</v>
      </c>
      <c r="C12" s="19" t="s">
        <v>63</v>
      </c>
      <c r="D12" s="6">
        <v>8.52</v>
      </c>
      <c r="E12" s="1" t="s">
        <v>62</v>
      </c>
      <c r="F12" s="6">
        <v>0</v>
      </c>
      <c r="G12" s="6">
        <v>0</v>
      </c>
      <c r="H12" s="6">
        <f>ROUND(D12*F12, 0)</f>
        <v>0</v>
      </c>
      <c r="I12" s="6">
        <f>ROUND(D12*G12, 0)</f>
        <v>0</v>
      </c>
    </row>
    <row r="14" spans="1:9" ht="38.25">
      <c r="A14" s="8">
        <v>7</v>
      </c>
      <c r="B14" s="1" t="s">
        <v>64</v>
      </c>
      <c r="C14" s="2" t="s">
        <v>65</v>
      </c>
      <c r="D14" s="6">
        <v>14.57</v>
      </c>
      <c r="E14" s="1" t="s">
        <v>13</v>
      </c>
      <c r="F14" s="6">
        <v>0</v>
      </c>
      <c r="G14" s="6">
        <v>0</v>
      </c>
      <c r="H14" s="6">
        <f>ROUND(D14*F14, 0)</f>
        <v>0</v>
      </c>
      <c r="I14" s="6">
        <f>ROUND(D14*G14, 0)</f>
        <v>0</v>
      </c>
    </row>
    <row r="16" spans="1:9" s="9" customFormat="1">
      <c r="A16" s="7"/>
      <c r="B16" s="3"/>
      <c r="C16" s="3" t="s">
        <v>15</v>
      </c>
      <c r="D16" s="5"/>
      <c r="E16" s="3"/>
      <c r="F16" s="5"/>
      <c r="G16" s="5"/>
      <c r="H16" s="5">
        <f>ROUND(SUM(H2:H15),0)</f>
        <v>0</v>
      </c>
      <c r="I16" s="5">
        <f>ROUND(SUM(I2:I15),0)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r:id="rId1"/>
  <headerFooter>
    <oddHeader>&amp;L&amp;"Times New Roman CE,bold"&amp;10 Hideg- és melegburkolatok készítése, aljzat előkészítés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6"/>
  <sheetViews>
    <sheetView topLeftCell="A4" workbookViewId="0">
      <selection activeCell="F6" sqref="F6"/>
    </sheetView>
  </sheetViews>
  <sheetFormatPr defaultColWidth="8.85546875" defaultRowHeight="12.7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9" width="10.28515625" style="6" customWidth="1"/>
    <col min="10" max="10" width="15.7109375" style="1" customWidth="1"/>
    <col min="11" max="16384" width="8.85546875" style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41.25">
      <c r="A2" s="8">
        <v>1</v>
      </c>
      <c r="B2" s="1" t="s">
        <v>67</v>
      </c>
      <c r="C2" s="2" t="s">
        <v>70</v>
      </c>
      <c r="D2" s="6">
        <v>2</v>
      </c>
      <c r="E2" s="1" t="s">
        <v>13</v>
      </c>
      <c r="F2" s="6">
        <v>0</v>
      </c>
      <c r="G2" s="6">
        <v>0</v>
      </c>
      <c r="H2" s="6">
        <f>ROUND(D2*F2, 0)</f>
        <v>0</v>
      </c>
      <c r="I2" s="6">
        <f>ROUND(D2*G2, 0)</f>
        <v>0</v>
      </c>
    </row>
    <row r="4" spans="1:9" ht="51">
      <c r="A4" s="8">
        <v>2</v>
      </c>
      <c r="B4" s="1" t="s">
        <v>68</v>
      </c>
      <c r="C4" s="2" t="s">
        <v>69</v>
      </c>
      <c r="D4" s="6">
        <v>11</v>
      </c>
      <c r="E4" s="1" t="s">
        <v>62</v>
      </c>
      <c r="F4" s="6">
        <v>0</v>
      </c>
      <c r="G4" s="6">
        <v>0</v>
      </c>
      <c r="H4" s="6">
        <f>ROUND(D4*F4, 0)</f>
        <v>0</v>
      </c>
      <c r="I4" s="6">
        <f>ROUND(D4*G4, 0)</f>
        <v>0</v>
      </c>
    </row>
    <row r="6" spans="1:9" s="9" customFormat="1">
      <c r="A6" s="7"/>
      <c r="B6" s="3"/>
      <c r="C6" s="3" t="s">
        <v>15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r:id="rId1"/>
  <headerFooter>
    <oddHeader>&amp;L&amp;"Times New Roman CE,bold"&amp;10 Fém nyílászáró és épületlakatos-szerkezet elhelyezése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12</vt:i4>
      </vt:variant>
    </vt:vector>
  </HeadingPairs>
  <TitlesOfParts>
    <vt:vector size="12" baseType="lpstr">
      <vt:lpstr>Záradék</vt:lpstr>
      <vt:lpstr>Összesítő</vt:lpstr>
      <vt:lpstr>Zsaluzás és állványozás</vt:lpstr>
      <vt:lpstr>Irtás, föld- és sziklamunka</vt:lpstr>
      <vt:lpstr>Síkalapozás</vt:lpstr>
      <vt:lpstr>Helyszíni beton és vasbeton mun</vt:lpstr>
      <vt:lpstr>Vakolás és rabicolás</vt:lpstr>
      <vt:lpstr>Hideg- és melegburkolatok készí</vt:lpstr>
      <vt:lpstr>Fém nyílászáró és épületlakatos</vt:lpstr>
      <vt:lpstr>Kőburkolat készítése</vt:lpstr>
      <vt:lpstr>Betonpálya-burkolat készítése</vt:lpstr>
      <vt:lpstr>Útpályatartozékok készítése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Novodomszki</dc:creator>
  <cp:lastModifiedBy>laptop</cp:lastModifiedBy>
  <dcterms:created xsi:type="dcterms:W3CDTF">2016-04-26T07:34:49Z</dcterms:created>
  <dcterms:modified xsi:type="dcterms:W3CDTF">2017-07-26T13:19:22Z</dcterms:modified>
</cp:coreProperties>
</file>